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5"/>
  <workbookPr/>
  <mc:AlternateContent xmlns:mc="http://schemas.openxmlformats.org/markup-compatibility/2006">
    <mc:Choice Requires="x15">
      <x15ac:absPath xmlns:x15ac="http://schemas.microsoft.com/office/spreadsheetml/2010/11/ac" url="C:\Olga\d\ ПТО    2023 Населення\"/>
    </mc:Choice>
  </mc:AlternateContent>
  <xr:revisionPtr revIDLastSave="0" documentId="8_{11EFD926-0533-6748-AA21-D443CE3629FE}" xr6:coauthVersionLast="47" xr6:coauthVersionMax="47" xr10:uidLastSave="{00000000-0000-0000-0000-000000000000}"/>
  <bookViews>
    <workbookView xWindow="0" yWindow="0" windowWidth="17250" windowHeight="5910" tabRatio="797" firstSheet="1" activeTab="1" xr2:uid="{00000000-000D-0000-FFFF-FFFF00000000}"/>
  </bookViews>
  <sheets>
    <sheet name="Форма" sheetId="5" state="hidden" r:id="rId1"/>
    <sheet name="Додаток " sheetId="54" r:id="rId2"/>
    <sheet name="Лист1" sheetId="55" r:id="rId3"/>
    <sheet name="Додаток 9" sheetId="8" state="hidden" r:id="rId4"/>
    <sheet name="Довідник" sheetId="7" state="hidden" r:id="rId5"/>
  </sheets>
  <externalReferences>
    <externalReference r:id="rId6"/>
  </externalReferences>
  <definedNames>
    <definedName name="_xlnm._FilterDatabase" localSheetId="1" hidden="1">'Додаток '!$A$5:$F$23</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4" l="1"/>
  <c r="F9" i="54"/>
  <c r="F8" i="54"/>
  <c r="F7" i="54"/>
  <c r="E23" i="54"/>
  <c r="E22" i="54"/>
  <c r="E21" i="54"/>
  <c r="E20" i="54"/>
  <c r="E19" i="54"/>
  <c r="E18" i="54"/>
  <c r="E17" i="54"/>
  <c r="E16" i="54"/>
  <c r="E15" i="54"/>
  <c r="E14" i="54"/>
  <c r="E13" i="54"/>
  <c r="E12" i="54"/>
  <c r="E11" i="54"/>
  <c r="E10" i="54"/>
  <c r="E9" i="54"/>
  <c r="E8" i="54"/>
  <c r="E7" i="54"/>
  <c r="D22" i="5"/>
  <c r="D21" i="5"/>
  <c r="F21" i="5"/>
  <c r="D20" i="5"/>
  <c r="F20" i="5"/>
  <c r="D19" i="5"/>
  <c r="F19" i="5"/>
  <c r="D18" i="5"/>
  <c r="F18" i="5"/>
  <c r="D17" i="5"/>
  <c r="F17" i="5"/>
  <c r="D16" i="5"/>
  <c r="F16" i="5"/>
  <c r="D14" i="5"/>
  <c r="F14" i="5"/>
  <c r="D13" i="5"/>
  <c r="F13" i="5"/>
  <c r="E2" i="5"/>
  <c r="D2" i="5"/>
  <c r="C2" i="5"/>
  <c r="C5" i="5"/>
  <c r="C6" i="5"/>
  <c r="C3" i="5"/>
  <c r="C4" i="5"/>
</calcChain>
</file>

<file path=xl/sharedStrings.xml><?xml version="1.0" encoding="utf-8"?>
<sst xmlns="http://schemas.openxmlformats.org/spreadsheetml/2006/main" count="371" uniqueCount="309">
  <si>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маісцях прокладання через зовнішні і внутрішні конструкції будинку, стану ущільнення міжтрубного простору: футляр-газопровід, та очищення його від бруду, у разі необхідності, відновлення:</t>
  </si>
  <si>
    <t>в місцях загального користування багатоквартирного будинку, довжиною до 100 м.п.</t>
  </si>
  <si>
    <t>фланцове з*єднання ДУ 100-125</t>
  </si>
  <si>
    <t>1.1.</t>
  </si>
  <si>
    <t>1.2.</t>
  </si>
  <si>
    <t>2.1.</t>
  </si>
  <si>
    <t>2.2.</t>
  </si>
  <si>
    <t>2.5.</t>
  </si>
  <si>
    <t>2.3.</t>
  </si>
  <si>
    <t>2.4.</t>
  </si>
  <si>
    <t>2.6.</t>
  </si>
  <si>
    <t>2.7.</t>
  </si>
  <si>
    <t>3.1.1.</t>
  </si>
  <si>
    <t>3.2.1.</t>
  </si>
  <si>
    <t>4.2.</t>
  </si>
  <si>
    <t>4.4.</t>
  </si>
  <si>
    <t>4.6.</t>
  </si>
  <si>
    <t>4.8.</t>
  </si>
  <si>
    <t>5.2.2.</t>
  </si>
  <si>
    <t>5.4.1.2.</t>
  </si>
  <si>
    <t>5.4.2.3.</t>
  </si>
  <si>
    <t>5.5.1.</t>
  </si>
  <si>
    <t>5.5.1.2.</t>
  </si>
  <si>
    <t>5.5.1.4.</t>
  </si>
  <si>
    <t>5.5.2.1.</t>
  </si>
  <si>
    <t>5.5.2.3.</t>
  </si>
  <si>
    <t>Найменування послуг з технічного обслуговування внутрішньобудинових систем газопостачання багатоквартирного будинку</t>
  </si>
  <si>
    <t>Планове випробовування на щільність газопроводів тиском 500 даПа:</t>
  </si>
  <si>
    <t>ввідний газопровід до стояків</t>
  </si>
  <si>
    <t>3.1.</t>
  </si>
  <si>
    <t>3.1.2.</t>
  </si>
  <si>
    <t>3.1.3.</t>
  </si>
  <si>
    <t>3.2.</t>
  </si>
  <si>
    <t>3.2.2.</t>
  </si>
  <si>
    <t>3.2.3.</t>
  </si>
  <si>
    <t>ДУ 15-80, довжиною 20 м.п.</t>
  </si>
  <si>
    <t>ДУ 15-50, довжиною 100 м.п.</t>
  </si>
  <si>
    <t>ДУ 65-100, довжиною 100 м.п.</t>
  </si>
  <si>
    <t>стояки</t>
  </si>
  <si>
    <t>кран (крім кульових), ДУ 15-40</t>
  </si>
  <si>
    <t>кран (крім кульових), ДУ 50-80</t>
  </si>
  <si>
    <t>кран (крім кульових), ДУ 100-150</t>
  </si>
  <si>
    <t>засувка, ДУ 15-40</t>
  </si>
  <si>
    <t>засувка, ДУ 100-150</t>
  </si>
  <si>
    <t>фільтр газовий, ДУ 15-40</t>
  </si>
  <si>
    <t>4.1.</t>
  </si>
  <si>
    <t>кран кульовий, ДУ 15-40</t>
  </si>
  <si>
    <t>кран кульовий, ДУ 50-80</t>
  </si>
  <si>
    <t>кран кульовий, ДУ 100-150</t>
  </si>
  <si>
    <t>4.3.</t>
  </si>
  <si>
    <t>4.5.</t>
  </si>
  <si>
    <t>4.7.</t>
  </si>
  <si>
    <t>4.9.</t>
  </si>
  <si>
    <t>4.10.</t>
  </si>
  <si>
    <t>5.1.</t>
  </si>
  <si>
    <t>Пальник інфрачервоного випромінювання</t>
  </si>
  <si>
    <t>пальник, що експлуатаується до 10 років</t>
  </si>
  <si>
    <t>пальник, що експлуатаується понад  10 років</t>
  </si>
  <si>
    <t>5.2.</t>
  </si>
  <si>
    <t>Побутовий опалювальний котел з відкритою камерою згорання до 25 кВт</t>
  </si>
  <si>
    <t>котел, що експлуатується до 10 років</t>
  </si>
  <si>
    <t>5.3.</t>
  </si>
  <si>
    <t>Конвектор</t>
  </si>
  <si>
    <t>конвектор, що екплуатується до 10 років</t>
  </si>
  <si>
    <t>конвектор, що екплуатується понад 10 років</t>
  </si>
  <si>
    <t>5.4.</t>
  </si>
  <si>
    <t>котел, що експлуатується понад 10 років</t>
  </si>
  <si>
    <t>котел потужністю до 30 кВт</t>
  </si>
  <si>
    <t>котел потужністю від 30 кВт до 49 кВт</t>
  </si>
  <si>
    <t>котел потужністю від 50 кВт до 100 кВт</t>
  </si>
  <si>
    <t>котел потужністю більше 100 кВт</t>
  </si>
  <si>
    <t>Опалювальний котел з закритою камерою згорання</t>
  </si>
  <si>
    <t>5.5.</t>
  </si>
  <si>
    <t>Опалювальний котел з відкритою камерою згорання</t>
  </si>
  <si>
    <t>котел потужністю від 30 кВт до 69 кВт</t>
  </si>
  <si>
    <t>котел потужністю від 70 кВт до 99 кВт</t>
  </si>
  <si>
    <t>котел потужністю від 100 кВт до 1000 кВт</t>
  </si>
  <si>
    <t>Перевірка наявності тяги в димових та вентиляційних каналах:</t>
  </si>
  <si>
    <t>на один канал</t>
  </si>
  <si>
    <t>на кожен послідуючий канал</t>
  </si>
  <si>
    <t>перевірка спрацювання сигналізаторів загазованості</t>
  </si>
  <si>
    <t>перевірка спрацювання сигналізаторів загазованості/відсікаючих клапанів</t>
  </si>
  <si>
    <t>5.1.1.</t>
  </si>
  <si>
    <t>5.1.2.</t>
  </si>
  <si>
    <t>5.2.1.</t>
  </si>
  <si>
    <t>5.3.1.</t>
  </si>
  <si>
    <t>5.3.2.</t>
  </si>
  <si>
    <t>5.4.1.</t>
  </si>
  <si>
    <t>5.4.2.</t>
  </si>
  <si>
    <t>5.5.2.</t>
  </si>
  <si>
    <t>6.1.</t>
  </si>
  <si>
    <t>6.2.</t>
  </si>
  <si>
    <t>7.1.</t>
  </si>
  <si>
    <t>7.2.</t>
  </si>
  <si>
    <t>5.4.1.1.</t>
  </si>
  <si>
    <t>5.4.1.3.</t>
  </si>
  <si>
    <t>5.4.1.4.</t>
  </si>
  <si>
    <t>5.4.2.1</t>
  </si>
  <si>
    <t>5.4.2.2.</t>
  </si>
  <si>
    <t>5.4.2.4.</t>
  </si>
  <si>
    <t>5.5.1.1.</t>
  </si>
  <si>
    <t>5.5.2.2.</t>
  </si>
  <si>
    <t>5.5.1.3.</t>
  </si>
  <si>
    <t>5.5.2.4.</t>
  </si>
  <si>
    <t>Обсяг робіт</t>
  </si>
  <si>
    <t>в квартирах багатоповерхового будинку (стояк, відгалуження до відключаючого пристрою на газовтий прилад), довжиною до 25 м.п.</t>
  </si>
  <si>
    <t>засувка, ДУ 50-80</t>
  </si>
  <si>
    <t>Адреса будинку:</t>
  </si>
  <si>
    <t>Кількість поверхів:</t>
  </si>
  <si>
    <t>Кількість стояків:</t>
  </si>
  <si>
    <t>Обсяги робіт для розрахунку вартості робіт з ТО ВБСГ</t>
  </si>
  <si>
    <t>Кількість квартир:</t>
  </si>
  <si>
    <t>Кількість під'їздів:</t>
  </si>
  <si>
    <t>А</t>
  </si>
  <si>
    <t>Б</t>
  </si>
  <si>
    <t>В</t>
  </si>
  <si>
    <t>Г</t>
  </si>
  <si>
    <t>Д</t>
  </si>
  <si>
    <t>Е</t>
  </si>
  <si>
    <t>Пояснення щодо заповнення</t>
  </si>
  <si>
    <t>Обсяг робіт від протяжності газ-дів поз.Е.</t>
  </si>
  <si>
    <t>Обсяг робіт від протяжності газ-дів поз.Е. Приклад: Lзаг. 90м = 1,  Lзаг. 150м = 2</t>
  </si>
  <si>
    <t>кількість стояків  (будинки на 10 поверхів включно довжина стояка до 25м) Стояк на будинок вище 10 поверхів брати як 2 стояка</t>
  </si>
  <si>
    <t>раз на 6 місяців</t>
  </si>
  <si>
    <t>раз на 3 роки</t>
  </si>
  <si>
    <t>раз на рік</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</si>
  <si>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t>
  </si>
  <si>
    <t>кількість стояків</t>
  </si>
  <si>
    <t>крани по типам(кульові та не кульові), розміщені на ввідних газопроводах, на стояках та в квартирах.</t>
  </si>
  <si>
    <t>при наявності такого обладнання</t>
  </si>
  <si>
    <t>тільки в приміщеннях, де знаходиться газове обладнання для опалення місць газального користування (при його наявності)</t>
  </si>
  <si>
    <t>Так</t>
  </si>
  <si>
    <t>Ні</t>
  </si>
  <si>
    <r>
      <t xml:space="preserve">Технічне обслуговування газовикористовуючого обладнання, що призначене </t>
    </r>
    <r>
      <rPr>
        <b/>
        <sz val="12"/>
        <color theme="1"/>
        <rFont val="Times New Roman"/>
        <family val="1"/>
        <charset val="204"/>
      </rPr>
      <t>для опалення місць загального користування</t>
    </r>
    <r>
      <rPr>
        <sz val="12"/>
        <color theme="1"/>
        <rFont val="Times New Roman"/>
        <family val="1"/>
        <charset val="204"/>
      </rPr>
      <t>: прочищення пальників та системи видалення продуктів згорання газу, регулювання режимів роботи (подача води, спалювання газу), перевірка параметрів спрацювання автоматики безпеки та відповідності робочого тиску перед газовими приладами, перевірка щільності газових комунікацій та усунення наявних витоків газу- відповідно до вимог та рекомендацій заходів:</t>
    </r>
  </si>
  <si>
    <t>3.2.Ввідні газопроводи на балансі Оператора (так/ні)</t>
  </si>
  <si>
    <t>2.7.Оснащення будинку газовими приладами (ПГ, ПГ+ГК, ПГ+Опз ДК, ПГ+ОПбезДК)- вибирати випадаючим вікном)</t>
  </si>
  <si>
    <t>ПГ</t>
  </si>
  <si>
    <t>ПГ+ГК</t>
  </si>
  <si>
    <t>ПГ+ОП без ДК</t>
  </si>
  <si>
    <t>ПГ+ОП з ДК</t>
  </si>
  <si>
    <t>ОП</t>
  </si>
  <si>
    <t>ПГ+ГК+ОП</t>
  </si>
  <si>
    <t>Номер з/п</t>
  </si>
  <si>
    <t>Перевірка на герметичність з'єднань газопроводів та газового обладнання, розміщених за межами приміщень споживачів, з інженерно-технічними системами, приладовим методом або мильною емульсією та усунення виявлених витоків газу з повторною перевіркою газових мереж на герметичність</t>
  </si>
  <si>
    <t>фланцеве з'єднання ДУ 15-20</t>
  </si>
  <si>
    <t>фланцеве з'єднання ДУ 25-40</t>
  </si>
  <si>
    <t>фланцеве з'єднання ДУ 50-80</t>
  </si>
  <si>
    <r>
      <t>муфтове з'єднання,</t>
    </r>
    <r>
      <rPr>
        <sz val="12"/>
        <color rgb="FFFF0000"/>
        <rFont val="Times New Roman"/>
        <family val="1"/>
        <charset val="204"/>
      </rPr>
      <t xml:space="preserve"> </t>
    </r>
    <r>
      <rPr>
        <strike/>
        <sz val="12"/>
        <color rgb="FFFF0000"/>
        <rFont val="Times New Roman"/>
        <family val="1"/>
        <charset val="204"/>
      </rPr>
      <t>зварний стик</t>
    </r>
    <r>
      <rPr>
        <sz val="12"/>
        <color theme="1"/>
        <rFont val="Times New Roman"/>
        <family val="1"/>
        <charset val="204"/>
      </rPr>
      <t xml:space="preserve"> ДУ 15-40</t>
    </r>
  </si>
  <si>
    <r>
      <t xml:space="preserve">муфтове з'єднання, </t>
    </r>
    <r>
      <rPr>
        <strike/>
        <sz val="12"/>
        <color rgb="FFFF0000"/>
        <rFont val="Times New Roman"/>
        <family val="1"/>
        <charset val="204"/>
      </rPr>
      <t>зварний стик</t>
    </r>
    <r>
      <rPr>
        <sz val="12"/>
        <color rgb="FFFF0000"/>
        <rFont val="Times New Roman"/>
        <family val="1"/>
        <charset val="204"/>
      </rPr>
      <t xml:space="preserve"> </t>
    </r>
    <r>
      <rPr>
        <sz val="12"/>
        <color theme="1"/>
        <rFont val="Times New Roman"/>
        <family val="1"/>
        <charset val="204"/>
      </rPr>
      <t>ДУ 50-80</t>
    </r>
  </si>
  <si>
    <r>
      <t xml:space="preserve">муфтове з*єднання, </t>
    </r>
    <r>
      <rPr>
        <strike/>
        <sz val="12"/>
        <color rgb="FFFF0000"/>
        <rFont val="Times New Roman"/>
        <family val="1"/>
        <charset val="204"/>
      </rPr>
      <t>зварний стик</t>
    </r>
    <r>
      <rPr>
        <sz val="12"/>
        <color rgb="FFFF0000"/>
        <rFont val="Times New Roman"/>
        <family val="1"/>
        <charset val="204"/>
      </rPr>
      <t xml:space="preserve"> </t>
    </r>
    <r>
      <rPr>
        <sz val="12"/>
        <color theme="1"/>
        <rFont val="Times New Roman"/>
        <family val="1"/>
        <charset val="204"/>
      </rPr>
      <t>ДУ 100-125</t>
    </r>
  </si>
  <si>
    <t>Перевірка спрацювання стаціонарних сигналізаторів загазованості приміщень, а також комутованих з ними пристроїв для автоматичного відключення постачання газу та засобів попереджувальної сигналізації на відповідність параметрам, встановленим заводом-виробником, відповідно до вимог та рекомендацій заводів:</t>
  </si>
  <si>
    <t>тільки в приміщеннях, де знаходиться газове обладнання для опалення місць загального користування (при його наявності)</t>
  </si>
  <si>
    <t>котел, що експлуатується до 10 років потужністю до 30 кВт</t>
  </si>
  <si>
    <t>5.4.3.</t>
  </si>
  <si>
    <t>котел, що експлуатується до 10 років потужністю від 30 кВт до 49 кВт</t>
  </si>
  <si>
    <t>котел, що експлуатується до 10 років потужністю від 50 кВт до 100 кВт</t>
  </si>
  <si>
    <t>котел, що експлуатується понад 10 років потужністю до 30 кВт</t>
  </si>
  <si>
    <t>котел, що експлуатується понад 10 років потужністю від 30 кВт до 49 кВт</t>
  </si>
  <si>
    <t>котел, що експлуатується понад 10 років потужністю від 50 кВт до 100 кВт</t>
  </si>
  <si>
    <t>5.4.4.</t>
  </si>
  <si>
    <t>5.4.5.</t>
  </si>
  <si>
    <t>5.4.6.</t>
  </si>
  <si>
    <t>котел, що експлуатується до 10 років потужністю від 30 кВт до 69 кВт</t>
  </si>
  <si>
    <t>котел, що експлуатується до 10 років потужністю від 70 кВт до 99 кВт</t>
  </si>
  <si>
    <t>5.5.3.</t>
  </si>
  <si>
    <t>котел, що експлуатується понад 10 років потужністю від 30 кВт до 69 кВт</t>
  </si>
  <si>
    <t>котел, що експлуатується понад 10 років потужністю від 70 кВт до 99 кВт</t>
  </si>
  <si>
    <t>котел, що експлуатується понад 10 років потужністю від 100 кВт до 1000 кВт</t>
  </si>
  <si>
    <t>5.5.4.</t>
  </si>
  <si>
    <t>5.5.5.</t>
  </si>
  <si>
    <t>5.5.6.</t>
  </si>
  <si>
    <t>5.5.7.</t>
  </si>
  <si>
    <r>
      <t xml:space="preserve">Протяжність газопроводів </t>
    </r>
    <r>
      <rPr>
        <b/>
        <sz val="11"/>
        <color rgb="FFFF0000"/>
        <rFont val="Calibri"/>
        <family val="2"/>
        <charset val="204"/>
        <scheme val="minor"/>
      </rPr>
      <t>(загальна довжина ввідних газопроводів та газопроводів в місцях загального користування (сходова клітка, коридор, підїзд)</t>
    </r>
    <r>
      <rPr>
        <b/>
        <sz val="11"/>
        <rFont val="Calibri"/>
        <family val="2"/>
        <charset val="204"/>
        <scheme val="minor"/>
      </rPr>
      <t>, м:</t>
    </r>
  </si>
  <si>
    <t>Назва філії</t>
  </si>
  <si>
    <t>Вінницька філія</t>
  </si>
  <si>
    <t>Волинська філія</t>
  </si>
  <si>
    <t>Volyn branch</t>
  </si>
  <si>
    <t>Дніпровська філія</t>
  </si>
  <si>
    <t>Dnipro branch</t>
  </si>
  <si>
    <t>Дніпропетровська філія</t>
  </si>
  <si>
    <t>Dnipropetrovsk branch</t>
  </si>
  <si>
    <t>Dnp</t>
  </si>
  <si>
    <t>Житомирська філія</t>
  </si>
  <si>
    <t>Zhytomyr branch</t>
  </si>
  <si>
    <t>Івано-Франківська філія</t>
  </si>
  <si>
    <t>Ivano-Frankivsk branch</t>
  </si>
  <si>
    <t>Київська філія</t>
  </si>
  <si>
    <t>Kyiv branch</t>
  </si>
  <si>
    <t>Криворізька філія</t>
  </si>
  <si>
    <t>Kryvyi Rih branch</t>
  </si>
  <si>
    <t>KrR</t>
  </si>
  <si>
    <t>Кропивницька філія</t>
  </si>
  <si>
    <t>Kropyvnytsk branch</t>
  </si>
  <si>
    <t>Krp</t>
  </si>
  <si>
    <t>Львівська філія</t>
  </si>
  <si>
    <t>Lviv branch</t>
  </si>
  <si>
    <t>Миколаївська філія</t>
  </si>
  <si>
    <t>Mykolaiv branch</t>
  </si>
  <si>
    <t>Сумська філія</t>
  </si>
  <si>
    <t>Sumy branch</t>
  </si>
  <si>
    <t>Харківська міська філія</t>
  </si>
  <si>
    <t>Kharkiv city branch</t>
  </si>
  <si>
    <t>KhM</t>
  </si>
  <si>
    <t>Харківська філія</t>
  </si>
  <si>
    <t>Kharkiv branch</t>
  </si>
  <si>
    <t>KhO</t>
  </si>
  <si>
    <t>Хмельницька філія</t>
  </si>
  <si>
    <t>Khmelnytskyi branch</t>
  </si>
  <si>
    <t>Khl</t>
  </si>
  <si>
    <t>Черкаська філія</t>
  </si>
  <si>
    <t>Cherkasy branch</t>
  </si>
  <si>
    <t>Чернігівська філія</t>
  </si>
  <si>
    <t>Chernihiv branch</t>
  </si>
  <si>
    <t>Чернівецька філія</t>
  </si>
  <si>
    <t>Chernivci branch</t>
  </si>
  <si>
    <t>Закарпатська філія</t>
  </si>
  <si>
    <t>Zk</t>
  </si>
  <si>
    <t>Branch name</t>
  </si>
  <si>
    <t>abbreviated</t>
  </si>
  <si>
    <t>Zakarpat branch</t>
  </si>
  <si>
    <t>Vinnitsa branch</t>
  </si>
  <si>
    <t>Рівненська філія</t>
  </si>
  <si>
    <t>Rivne branch</t>
  </si>
  <si>
    <t>Rv</t>
  </si>
  <si>
    <t>Vn</t>
  </si>
  <si>
    <t>Vl</t>
  </si>
  <si>
    <t>Dn</t>
  </si>
  <si>
    <t>Zh</t>
  </si>
  <si>
    <t>IF</t>
  </si>
  <si>
    <t>Ko</t>
  </si>
  <si>
    <t>Lv</t>
  </si>
  <si>
    <t>Mk</t>
  </si>
  <si>
    <t>Su</t>
  </si>
  <si>
    <t>Тисменниця</t>
  </si>
  <si>
    <t>Ts</t>
  </si>
  <si>
    <t>Tismennytsia</t>
  </si>
  <si>
    <t>Cn</t>
  </si>
  <si>
    <t>Cv</t>
  </si>
  <si>
    <t>Ch</t>
  </si>
  <si>
    <t>Вулиця</t>
  </si>
  <si>
    <t>№ буд., корпус</t>
  </si>
  <si>
    <t>Ціна, грн з ПДВ</t>
  </si>
  <si>
    <t>Вартість, грн з ПДВ</t>
  </si>
  <si>
    <t>Періодичність обслуговування</t>
  </si>
  <si>
    <t>1. Загальні відомості</t>
  </si>
  <si>
    <t>Організація, яка здійснює/надає послуги з управління будинком - управитель багатоквартирного будинку (фізична особа - підприємець або юридична особа, об’єднання співвласників багатоквартирного будинку)</t>
  </si>
  <si>
    <t>Адреса розташування ВБСГ багатоквартирного будинку</t>
  </si>
  <si>
    <t>Поверховість будинку (кількість поверхів)</t>
  </si>
  <si>
    <t>Рік введення в експлуатацію ВБСГ</t>
  </si>
  <si>
    <t>Кількість газифікованих приміщень (квартир / нежитлових приміщень)</t>
  </si>
  <si>
    <t>Дата складання технічного паспорта</t>
  </si>
  <si>
    <t>2. Характеристика газопроводів ВБСГ</t>
  </si>
  <si>
    <t>ВБСГ, у тому числі:</t>
  </si>
  <si>
    <t>Ввідний газопровід (довжини по діаметрам)</t>
  </si>
  <si>
    <t>Внутрішні газопроводи (довжини по діаметрам)</t>
  </si>
  <si>
    <t>Кількість стояків газових</t>
  </si>
  <si>
    <t>Тип запірних пристроїв, діаметр, їх кількість:</t>
  </si>
  <si>
    <t>Футляри (кількість):</t>
  </si>
  <si>
    <t>через стіни</t>
  </si>
  <si>
    <t>через перекриття</t>
  </si>
  <si>
    <t>3. Виконання технічного обслуговування ВБСГ, поточних та капітальних ремонтів, реконструкції ВБСГ</t>
  </si>
  <si>
    <t>Дата виконання</t>
  </si>
  <si>
    <t>Початок:</t>
  </si>
  <si>
    <t>Завершення:</t>
  </si>
  <si>
    <t>Виконавець робіт</t>
  </si>
  <si>
    <t>Вид робіт за договором</t>
  </si>
  <si>
    <t>Договір на виконання робіт</t>
  </si>
  <si>
    <t>№</t>
  </si>
  <si>
    <t>Герметичності газопроводів</t>
  </si>
  <si>
    <t>витоки газу виявлені/витоки газу не виявлені</t>
  </si>
  <si>
    <t>(зайве закреслити)</t>
  </si>
  <si>
    <t>Запірні пристрої</t>
  </si>
  <si>
    <t>справні/потребують заміни</t>
  </si>
  <si>
    <t>Ізоляційне покриття</t>
  </si>
  <si>
    <t>(фарбування ввідних газопроводів)</t>
  </si>
  <si>
    <t>задовільне/потребує фарбування</t>
  </si>
  <si>
    <t>Висновок щодо подальшої експлуатації ВБСГ багатоквартирного будинку, а також необхідності проведення робіт з поточного чи капітального ремонту (реконструкції)</t>
  </si>
  <si>
    <t>Представник виконавця</t>
  </si>
  <si>
    <t>__________________________________</t>
  </si>
  <si>
    <t>(прізвище, ім’я та по батькові</t>
  </si>
  <si>
    <t>(за наявності), підпис)</t>
  </si>
  <si>
    <t>_______________</t>
  </si>
  <si>
    <t>(дата)</t>
  </si>
  <si>
    <t>Замовник обслуговування ВБСГ</t>
  </si>
  <si>
    <t>(непотрібно у разі проведення ТО ВБСГ</t>
  </si>
  <si>
    <t>на підставі типового договору,</t>
  </si>
  <si>
    <t>укладеного шляхом приєднання)</t>
  </si>
  <si>
    <t>Зауваження, які виявлені під час виконання робіт</t>
  </si>
  <si>
    <r>
      <t xml:space="preserve">ТЕХНІЧНИЙ ПАСПОРТ
</t>
    </r>
    <r>
      <rPr>
        <sz val="12"/>
        <color theme="1"/>
        <rFont val="Times New Roman"/>
        <family val="1"/>
        <charset val="204"/>
      </rPr>
      <t>внутрішньобудинкової системи газопостачання у багатоквартирному будинку</t>
    </r>
  </si>
  <si>
    <t>Дата початку:</t>
  </si>
  <si>
    <t>Дата завершення:</t>
  </si>
  <si>
    <t>Галицька</t>
  </si>
  <si>
    <t>№ п/п</t>
  </si>
  <si>
    <t>Населений пункт</t>
  </si>
  <si>
    <t>4А</t>
  </si>
  <si>
    <t>Орієнтовна вартість на будинок у 2024році, грн з ПДВ</t>
  </si>
  <si>
    <t>Орієнтовна вартість на 1-го споживача, грн з ПДВ</t>
  </si>
  <si>
    <t>Додоток 1</t>
  </si>
  <si>
    <t>до службової записки</t>
  </si>
  <si>
    <t>Орієнтовна кошторисна вартість по технічному обслуговуванню багатоквартирних будинків на 2024 рік</t>
  </si>
  <si>
    <t>* Перелік багатоквартирних будинків, які заплановані на виконання технічного обслуговування у 2024 році</t>
  </si>
  <si>
    <t>** Остаточні вартості робіт будуть уточнено після проведення технічного обслуговування та складання технічного паспорту</t>
  </si>
  <si>
    <t>Транспортні витрати визначаються додатково в залежності від територіального розташування об'єкту обслуговування</t>
  </si>
  <si>
    <t>від 05.01.2024</t>
  </si>
  <si>
    <t>м. Тисмениця</t>
  </si>
  <si>
    <t>Липова</t>
  </si>
  <si>
    <t>7Б</t>
  </si>
  <si>
    <t>11 В</t>
  </si>
  <si>
    <t>20Д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</si>
</sst>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b/>
      <sz val="11"/>
      <name val="Calibri"/>
      <family val="2"/>
      <charset val="204"/>
      <scheme val="minor"/>
    </font>
    <font>
      <b/>
      <sz val="16"/>
      <color theme="1"/>
      <name val="Calibri"/>
      <family val="2"/>
      <charset val="204"/>
      <scheme val="minor"/>
    </font>
    <font>
      <sz val="11"/>
      <color rgb="FFFF0000"/>
      <name val="Calibri"/>
      <family val="2"/>
      <charset val="204"/>
      <scheme val="minor"/>
    </font>
    <font>
      <b/>
      <sz val="11"/>
      <color rgb="FFFF0000"/>
      <name val="Calibri"/>
      <family val="2"/>
      <charset val="204"/>
      <scheme val="minor"/>
    </font>
    <font>
      <sz val="11"/>
      <color rgb="FFFF0000"/>
      <name val="Times New Roman"/>
      <family val="1"/>
      <charset val="204"/>
    </font>
    <font>
      <sz val="12"/>
      <name val="Times New Roman"/>
      <family val="1"/>
      <charset val="204"/>
    </font>
    <font>
      <b/>
      <sz val="11"/>
      <color theme="1"/>
      <name val="Calibri"/>
      <family val="2"/>
      <charset val="204"/>
      <scheme val="minor"/>
    </font>
    <font>
      <b/>
      <sz val="11"/>
      <color theme="1"/>
      <name val="Times New Roman"/>
      <family val="1"/>
      <charset val="204"/>
    </font>
    <font>
      <b/>
      <sz val="22"/>
      <color theme="1"/>
      <name val="Times New Roman"/>
      <family val="1"/>
      <charset val="204"/>
    </font>
    <font>
      <b/>
      <sz val="16"/>
      <color theme="1"/>
      <name val="Times New Roman"/>
      <family val="1"/>
      <charset val="204"/>
    </font>
    <font>
      <sz val="12"/>
      <color rgb="FFFF0000"/>
      <name val="Times New Roman"/>
      <family val="1"/>
      <charset val="204"/>
    </font>
    <font>
      <strike/>
      <sz val="12"/>
      <color rgb="FFFF0000"/>
      <name val="Times New Roman"/>
      <family val="1"/>
      <charset val="204"/>
    </font>
    <font>
      <sz val="11"/>
      <color theme="1"/>
      <name val="Times New Roman"/>
      <family val="1"/>
      <charset val="204"/>
    </font>
    <font>
      <sz val="11"/>
      <color theme="1"/>
      <name val="Calibri"/>
      <family val="2"/>
      <charset val="204"/>
      <scheme val="minor"/>
    </font>
  </fonts>
  <fills count="10">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theme="0"/>
        <bgColor theme="0" tint="-0.14999847407452621"/>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cellStyleXfs>
  <cellXfs count="147">
    <xf numFmtId="0" fontId="0" fillId="0" borderId="0" xfId="0"/>
    <xf numFmtId="0" fontId="1" fillId="0" borderId="9" xfId="0" applyFont="1" applyBorder="1" applyAlignment="1">
      <alignment wrapText="1"/>
    </xf>
    <xf numFmtId="0" fontId="1" fillId="0" borderId="7" xfId="0" applyFont="1" applyBorder="1" applyAlignment="1">
      <alignment wrapText="1"/>
    </xf>
    <xf numFmtId="0" fontId="2" fillId="0" borderId="11" xfId="0" applyFont="1" applyBorder="1" applyAlignment="1">
      <alignment wrapText="1"/>
    </xf>
    <xf numFmtId="0" fontId="1" fillId="0" borderId="8" xfId="0" applyFont="1" applyBorder="1" applyAlignment="1">
      <alignment wrapText="1"/>
    </xf>
    <xf numFmtId="0" fontId="1" fillId="0" borderId="1" xfId="0" applyFont="1" applyBorder="1" applyAlignment="1">
      <alignment wrapText="1"/>
    </xf>
    <xf numFmtId="0" fontId="1" fillId="0" borderId="14" xfId="0" applyFont="1" applyBorder="1" applyAlignment="1">
      <alignment wrapText="1"/>
    </xf>
    <xf numFmtId="0" fontId="0" fillId="0" borderId="3" xfId="0" applyBorder="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2" xfId="0" applyBorder="1" applyAlignment="1">
      <alignment horizontal="center"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16" fontId="0" fillId="0" borderId="5" xfId="0" applyNumberForma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4" fillId="0" borderId="0" xfId="0" applyFont="1"/>
    <xf numFmtId="0" fontId="1" fillId="0" borderId="7" xfId="0" applyFont="1" applyBorder="1" applyAlignment="1">
      <alignment horizontal="center" vertical="center" wrapText="1"/>
    </xf>
    <xf numFmtId="0" fontId="4" fillId="0" borderId="0" xfId="0" applyFont="1" applyAlignment="1">
      <alignment wrapText="1"/>
    </xf>
    <xf numFmtId="0" fontId="0" fillId="0" borderId="11" xfId="0" applyBorder="1"/>
    <xf numFmtId="0" fontId="0" fillId="0" borderId="9" xfId="0" applyBorder="1"/>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Border="1" applyAlignment="1">
      <alignment vertical="top" wrapText="1"/>
    </xf>
    <xf numFmtId="0" fontId="6" fillId="0" borderId="9" xfId="0" applyFont="1" applyBorder="1" applyAlignment="1">
      <alignment wrapText="1"/>
    </xf>
    <xf numFmtId="0" fontId="6" fillId="0" borderId="9" xfId="0" applyFont="1" applyBorder="1"/>
    <xf numFmtId="0" fontId="6" fillId="0" borderId="7" xfId="0" applyFont="1" applyBorder="1" applyAlignment="1">
      <alignment vertical="center"/>
    </xf>
    <xf numFmtId="0" fontId="1" fillId="0" borderId="8" xfId="0" applyFont="1" applyBorder="1" applyAlignment="1">
      <alignment vertical="center" wrapText="1"/>
    </xf>
    <xf numFmtId="0" fontId="1" fillId="0" borderId="14" xfId="0" applyFont="1" applyBorder="1" applyAlignment="1">
      <alignment vertical="center" wrapText="1"/>
    </xf>
    <xf numFmtId="0" fontId="1" fillId="0" borderId="1" xfId="0" applyFont="1" applyBorder="1" applyAlignment="1">
      <alignment vertical="center" wrapText="1"/>
    </xf>
    <xf numFmtId="0" fontId="9" fillId="0" borderId="1" xfId="0" applyFont="1" applyBorder="1" applyAlignment="1">
      <alignment vertical="center" wrapText="1"/>
    </xf>
    <xf numFmtId="0" fontId="6" fillId="0" borderId="15" xfId="0" applyFont="1" applyBorder="1" applyAlignment="1">
      <alignment vertical="center" wrapText="1"/>
    </xf>
    <xf numFmtId="0" fontId="0" fillId="0" borderId="0" xfId="0" applyAlignment="1">
      <alignment vertical="center"/>
    </xf>
    <xf numFmtId="0" fontId="0" fillId="0" borderId="16" xfId="0" applyBorder="1"/>
    <xf numFmtId="0" fontId="5" fillId="0" borderId="0" xfId="0" applyFont="1" applyAlignment="1">
      <alignment horizontal="center" vertical="center"/>
    </xf>
    <xf numFmtId="0" fontId="11" fillId="0" borderId="24" xfId="0" applyFont="1" applyBorder="1" applyAlignment="1">
      <alignment horizontal="left" wrapText="1"/>
    </xf>
    <xf numFmtId="0" fontId="4" fillId="3" borderId="25" xfId="0" applyFont="1" applyFill="1" applyBorder="1" applyAlignment="1">
      <alignment horizontal="left" wrapText="1"/>
    </xf>
    <xf numFmtId="0" fontId="0" fillId="3" borderId="15" xfId="0" applyFill="1" applyBorder="1"/>
    <xf numFmtId="0" fontId="12" fillId="2" borderId="15" xfId="0" applyFont="1" applyFill="1" applyBorder="1" applyAlignment="1">
      <alignment horizontal="center" vertical="center"/>
    </xf>
    <xf numFmtId="0" fontId="13" fillId="2" borderId="15" xfId="0" applyFont="1" applyFill="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28" xfId="0" applyFont="1" applyBorder="1"/>
    <xf numFmtId="0" fontId="0" fillId="4" borderId="0" xfId="0" applyFill="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22" xfId="0" applyFill="1" applyBorder="1" applyAlignment="1">
      <alignment horizontal="center" vertical="center"/>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1" fillId="5" borderId="9" xfId="0" applyFont="1" applyFill="1" applyBorder="1" applyAlignment="1">
      <alignment wrapText="1"/>
    </xf>
    <xf numFmtId="0" fontId="1" fillId="5" borderId="8" xfId="0" applyFont="1" applyFill="1" applyBorder="1" applyAlignment="1">
      <alignment wrapText="1"/>
    </xf>
    <xf numFmtId="0" fontId="0" fillId="5" borderId="5" xfId="0" applyFill="1" applyBorder="1" applyAlignment="1">
      <alignment horizontal="center" vertical="center"/>
    </xf>
    <xf numFmtId="0" fontId="1" fillId="5" borderId="9" xfId="0" applyFont="1" applyFill="1" applyBorder="1" applyAlignment="1">
      <alignment horizontal="center" vertical="center" wrapText="1"/>
    </xf>
    <xf numFmtId="0" fontId="0" fillId="6" borderId="5" xfId="0" applyFill="1" applyBorder="1" applyAlignment="1">
      <alignment horizontal="center" vertical="center"/>
    </xf>
    <xf numFmtId="0" fontId="1" fillId="6" borderId="9" xfId="0" applyFont="1" applyFill="1" applyBorder="1" applyAlignment="1">
      <alignment wrapText="1"/>
    </xf>
    <xf numFmtId="0" fontId="1" fillId="6" borderId="9" xfId="0" applyFont="1" applyFill="1" applyBorder="1" applyAlignment="1">
      <alignment horizontal="center" vertical="center" wrapText="1"/>
    </xf>
    <xf numFmtId="0" fontId="0" fillId="5" borderId="13" xfId="0" applyFill="1" applyBorder="1" applyAlignment="1">
      <alignment horizontal="center" vertical="center"/>
    </xf>
    <xf numFmtId="0" fontId="1" fillId="5" borderId="14" xfId="0" applyFont="1" applyFill="1" applyBorder="1" applyAlignment="1">
      <alignment wrapText="1"/>
    </xf>
    <xf numFmtId="0" fontId="1" fillId="5" borderId="14" xfId="0" applyFont="1" applyFill="1" applyBorder="1" applyAlignment="1">
      <alignment horizontal="center" vertical="center" wrapText="1"/>
    </xf>
    <xf numFmtId="0" fontId="10" fillId="7" borderId="15" xfId="0"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wrapText="1"/>
      <protection locked="0"/>
    </xf>
    <xf numFmtId="0" fontId="0" fillId="0" borderId="15" xfId="0" applyBorder="1"/>
    <xf numFmtId="4" fontId="1" fillId="0" borderId="12" xfId="0" applyNumberFormat="1" applyFont="1" applyBorder="1" applyAlignment="1">
      <alignment horizontal="center" vertical="center" wrapText="1"/>
    </xf>
    <xf numFmtId="2" fontId="1" fillId="4" borderId="4" xfId="0" applyNumberFormat="1" applyFont="1" applyFill="1" applyBorder="1" applyAlignment="1">
      <alignment horizontal="center" vertical="center" wrapText="1"/>
    </xf>
    <xf numFmtId="2" fontId="0" fillId="4" borderId="6" xfId="0" applyNumberFormat="1" applyFill="1" applyBorder="1" applyAlignment="1">
      <alignment horizontal="center" vertical="center"/>
    </xf>
    <xf numFmtId="2" fontId="1" fillId="4" borderId="13" xfId="0" applyNumberFormat="1" applyFont="1" applyFill="1" applyBorder="1" applyAlignment="1">
      <alignment horizontal="center" vertical="center" wrapText="1"/>
    </xf>
    <xf numFmtId="2" fontId="0" fillId="4" borderId="7" xfId="0" applyNumberFormat="1" applyFill="1" applyBorder="1" applyAlignment="1">
      <alignment horizontal="center" vertical="center"/>
    </xf>
    <xf numFmtId="4" fontId="1" fillId="0" borderId="26" xfId="0" applyNumberFormat="1" applyFont="1" applyBorder="1" applyAlignment="1">
      <alignment horizontal="center" vertical="center" wrapText="1"/>
    </xf>
    <xf numFmtId="4" fontId="1" fillId="0" borderId="29" xfId="0" applyNumberFormat="1" applyFont="1" applyBorder="1" applyAlignment="1">
      <alignment horizontal="center" vertical="center" wrapText="1"/>
    </xf>
    <xf numFmtId="4" fontId="0" fillId="4" borderId="22" xfId="0" applyNumberFormat="1" applyFill="1" applyBorder="1" applyAlignment="1">
      <alignment horizontal="center" vertical="center"/>
    </xf>
    <xf numFmtId="4" fontId="1" fillId="0" borderId="15" xfId="0" applyNumberFormat="1" applyFont="1" applyBorder="1" applyAlignment="1">
      <alignment horizontal="center" vertical="center" wrapText="1"/>
    </xf>
    <xf numFmtId="4" fontId="0" fillId="4" borderId="17" xfId="0" applyNumberFormat="1" applyFill="1" applyBorder="1" applyAlignment="1">
      <alignment horizontal="center" vertical="center"/>
    </xf>
    <xf numFmtId="4" fontId="1" fillId="4" borderId="15" xfId="0" applyNumberFormat="1" applyFont="1" applyFill="1" applyBorder="1" applyAlignment="1">
      <alignment horizontal="center" vertical="center" wrapText="1"/>
    </xf>
    <xf numFmtId="4" fontId="1" fillId="0" borderId="20" xfId="0" applyNumberFormat="1" applyFont="1" applyBorder="1" applyAlignment="1">
      <alignment horizontal="center" vertical="center" wrapText="1"/>
    </xf>
    <xf numFmtId="4" fontId="0" fillId="4" borderId="19" xfId="0" applyNumberFormat="1" applyFill="1" applyBorder="1" applyAlignment="1">
      <alignment horizontal="center" vertical="center"/>
    </xf>
    <xf numFmtId="4" fontId="1" fillId="0" borderId="27"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4" borderId="5" xfId="0" applyNumberFormat="1" applyFont="1" applyFill="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4" borderId="12" xfId="0" applyNumberFormat="1" applyFont="1" applyFill="1" applyBorder="1" applyAlignment="1">
      <alignment horizontal="center" vertical="center" wrapText="1"/>
    </xf>
    <xf numFmtId="4" fontId="1" fillId="0" borderId="8"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4" fontId="1" fillId="5" borderId="9" xfId="0" applyNumberFormat="1" applyFont="1" applyFill="1" applyBorder="1" applyAlignment="1">
      <alignment horizontal="center" vertical="center" wrapText="1"/>
    </xf>
    <xf numFmtId="4" fontId="1" fillId="6" borderId="9" xfId="0" applyNumberFormat="1" applyFont="1" applyFill="1" applyBorder="1" applyAlignment="1">
      <alignment horizontal="center" vertical="center" wrapText="1"/>
    </xf>
    <xf numFmtId="4" fontId="1" fillId="5" borderId="14" xfId="0" applyNumberFormat="1" applyFont="1" applyFill="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3" fillId="0" borderId="10" xfId="0" applyFont="1" applyBorder="1"/>
    <xf numFmtId="0" fontId="1" fillId="0" borderId="17" xfId="0" applyFont="1" applyBorder="1" applyAlignment="1">
      <alignment horizontal="left" wrapText="1"/>
    </xf>
    <xf numFmtId="0" fontId="1" fillId="0" borderId="17" xfId="0" applyFont="1" applyBorder="1" applyAlignment="1">
      <alignment vertical="center"/>
    </xf>
    <xf numFmtId="0" fontId="1" fillId="0" borderId="17" xfId="0" applyFont="1" applyBorder="1"/>
    <xf numFmtId="0" fontId="1" fillId="0" borderId="22" xfId="0" applyFont="1" applyBorder="1" applyAlignment="1">
      <alignment horizontal="left" wrapText="1"/>
    </xf>
    <xf numFmtId="0" fontId="1" fillId="0" borderId="19" xfId="0" applyFont="1" applyBorder="1"/>
    <xf numFmtId="0" fontId="1" fillId="0" borderId="32" xfId="0" applyFont="1" applyBorder="1"/>
    <xf numFmtId="0" fontId="1" fillId="0" borderId="34" xfId="0" applyFont="1" applyBorder="1"/>
    <xf numFmtId="0" fontId="1" fillId="0" borderId="22" xfId="0" applyFont="1" applyBorder="1"/>
    <xf numFmtId="0" fontId="1" fillId="0" borderId="17" xfId="0" applyFont="1" applyBorder="1" applyAlignment="1">
      <alignment wrapText="1"/>
    </xf>
    <xf numFmtId="0" fontId="1" fillId="0" borderId="0" xfId="0" applyFont="1"/>
    <xf numFmtId="0" fontId="1" fillId="0" borderId="10" xfId="0" applyFont="1" applyBorder="1" applyAlignment="1">
      <alignment horizontal="center"/>
    </xf>
    <xf numFmtId="0" fontId="3" fillId="0" borderId="10" xfId="0" applyFont="1" applyBorder="1" applyAlignment="1">
      <alignment horizontal="left"/>
    </xf>
    <xf numFmtId="0" fontId="1" fillId="0" borderId="10" xfId="0" applyFont="1" applyBorder="1" applyAlignment="1">
      <alignment horizontal="left"/>
    </xf>
    <xf numFmtId="0" fontId="1" fillId="0" borderId="27" xfId="0" applyFont="1" applyBorder="1" applyAlignment="1">
      <alignment horizontal="left"/>
    </xf>
    <xf numFmtId="0" fontId="1" fillId="0" borderId="31" xfId="0" applyFont="1" applyBorder="1" applyAlignment="1">
      <alignment horizontal="left"/>
    </xf>
    <xf numFmtId="0" fontId="1" fillId="0" borderId="36" xfId="0" applyFont="1" applyBorder="1" applyAlignment="1">
      <alignment horizontal="left"/>
    </xf>
    <xf numFmtId="0" fontId="1" fillId="0" borderId="18" xfId="0" applyFont="1" applyBorder="1" applyAlignment="1">
      <alignment horizontal="left"/>
    </xf>
    <xf numFmtId="0" fontId="3" fillId="0" borderId="31" xfId="0" applyFont="1" applyBorder="1" applyAlignment="1">
      <alignment horizontal="left"/>
    </xf>
    <xf numFmtId="0" fontId="1" fillId="0" borderId="23" xfId="0" applyFont="1" applyBorder="1" applyAlignment="1">
      <alignment horizontal="left"/>
    </xf>
    <xf numFmtId="0" fontId="1" fillId="0" borderId="21" xfId="0" applyFont="1" applyBorder="1" applyAlignment="1">
      <alignment horizontal="left"/>
    </xf>
    <xf numFmtId="0" fontId="1" fillId="0" borderId="33" xfId="0" applyFont="1" applyBorder="1" applyAlignment="1">
      <alignment horizontal="left"/>
    </xf>
    <xf numFmtId="0" fontId="1" fillId="0" borderId="35" xfId="0" applyFont="1" applyBorder="1" applyAlignment="1">
      <alignment horizontal="left"/>
    </xf>
    <xf numFmtId="0" fontId="1" fillId="0" borderId="0" xfId="0" applyFont="1" applyAlignment="1">
      <alignment horizontal="left"/>
    </xf>
    <xf numFmtId="0" fontId="3" fillId="0" borderId="0" xfId="0" applyFont="1"/>
    <xf numFmtId="0" fontId="16" fillId="0" borderId="0" xfId="0" applyFont="1"/>
    <xf numFmtId="0" fontId="11" fillId="0" borderId="15" xfId="0" applyFont="1" applyBorder="1" applyAlignment="1">
      <alignment horizontal="center" vertical="center" wrapText="1"/>
    </xf>
    <xf numFmtId="0" fontId="16" fillId="8" borderId="15" xfId="0" applyFont="1" applyFill="1" applyBorder="1"/>
    <xf numFmtId="4" fontId="16" fillId="8" borderId="37" xfId="0" applyNumberFormat="1" applyFont="1" applyFill="1" applyBorder="1"/>
    <xf numFmtId="0" fontId="16" fillId="8" borderId="15" xfId="0" applyFont="1" applyFill="1" applyBorder="1" applyAlignment="1">
      <alignment horizontal="right"/>
    </xf>
    <xf numFmtId="0" fontId="16" fillId="9" borderId="15" xfId="0" applyFont="1" applyFill="1" applyBorder="1" applyAlignment="1">
      <alignment horizontal="right"/>
    </xf>
    <xf numFmtId="4" fontId="16" fillId="8" borderId="15" xfId="0" applyNumberFormat="1" applyFont="1" applyFill="1" applyBorder="1"/>
    <xf numFmtId="4" fontId="16" fillId="9" borderId="15" xfId="0" applyNumberFormat="1" applyFont="1" applyFill="1" applyBorder="1"/>
    <xf numFmtId="0" fontId="5" fillId="0" borderId="0" xfId="0" applyFont="1" applyAlignment="1">
      <alignment horizontal="center" vertical="center"/>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6"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16" fillId="0" borderId="38" xfId="0" applyFont="1" applyBorder="1" applyAlignment="1">
      <alignment horizontal="left"/>
    </xf>
    <xf numFmtId="0" fontId="16" fillId="0" borderId="16"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cellXfs>
  <cellStyles count="2">
    <cellStyle name="Звичайний" xfId="0" builtinId="0"/>
    <cellStyle name="Обычный 2" xfId="1" xr:uid="{00000000-0005-0000-0000-000001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6.12.23%20&#1054;&#1073;&#1089;&#1103;&#1075;&#1080;%20&#1090;&#1072;%20&#1088;&#1086;&#1079;&#1088;&#1072;&#1093;&#1091;&#1085;&#1082;&#1080;%20&#1058;&#1054;%20&#1042;&#1041;&#1057;&#1043;%20%20%20&#1050;&#1080;&#1111;&#1074;%20%20%20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Для заповнення"/>
      <sheetName val="Графік"/>
      <sheetName val="Калькуляція"/>
      <sheetName val="Для публікації на сайті"/>
      <sheetName val="Довідник"/>
    </sheetNames>
    <sheetDataSet>
      <sheetData sheetId="0"/>
      <sheetData sheetId="1"/>
      <sheetData sheetId="2"/>
      <sheetData sheetId="3">
        <row r="6">
          <cell r="E6">
            <v>26635.97</v>
          </cell>
          <cell r="F6">
            <v>280.37863157894736</v>
          </cell>
        </row>
        <row r="7">
          <cell r="E7">
            <v>5545.07</v>
          </cell>
          <cell r="F7">
            <v>426.54384615384612</v>
          </cell>
        </row>
        <row r="8">
          <cell r="E8">
            <v>12283.75</v>
          </cell>
          <cell r="F8">
            <v>272.97222222222223</v>
          </cell>
        </row>
        <row r="9">
          <cell r="E9">
            <v>3445.68</v>
          </cell>
          <cell r="F9">
            <v>574.28</v>
          </cell>
        </row>
        <row r="10">
          <cell r="E10">
            <v>4271.8100000000004</v>
          </cell>
        </row>
        <row r="11">
          <cell r="E11">
            <v>4327.75</v>
          </cell>
        </row>
        <row r="12">
          <cell r="E12">
            <v>3913.06</v>
          </cell>
        </row>
        <row r="13">
          <cell r="E13">
            <v>5421.88</v>
          </cell>
        </row>
        <row r="14">
          <cell r="E14">
            <v>5949.77</v>
          </cell>
        </row>
        <row r="15">
          <cell r="E15">
            <v>8357.2999999999993</v>
          </cell>
        </row>
        <row r="16">
          <cell r="E16">
            <v>3217.38</v>
          </cell>
        </row>
        <row r="17">
          <cell r="E17">
            <v>2525.6799999999998</v>
          </cell>
        </row>
        <row r="18">
          <cell r="E18">
            <v>1786.9</v>
          </cell>
        </row>
        <row r="19">
          <cell r="E19">
            <v>1692.38</v>
          </cell>
        </row>
        <row r="20">
          <cell r="E20">
            <v>15427.57</v>
          </cell>
        </row>
        <row r="21">
          <cell r="E21">
            <v>2147.86</v>
          </cell>
        </row>
        <row r="22">
          <cell r="E22">
            <v>15277.69</v>
          </cell>
        </row>
      </sheetData>
      <sheetData sheetId="4"/>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J93"/>
  <sheetViews>
    <sheetView zoomScale="70" zoomScaleNormal="70" workbookViewId="0">
      <selection activeCell="F9" sqref="F9:F10"/>
    </sheetView>
  </sheetViews>
  <sheetFormatPr defaultRowHeight="15" x14ac:dyDescent="0.2"/>
  <cols>
    <col min="1" max="1" width="9.14453125" style="8"/>
    <col min="2" max="2" width="87.84375" customWidth="1"/>
    <col min="3" max="4" width="21.25390625" style="8" customWidth="1"/>
    <col min="5" max="6" width="16.41015625" customWidth="1"/>
    <col min="7" max="7" width="44.66015625" customWidth="1"/>
    <col min="9" max="9" width="17.08203125" customWidth="1"/>
    <col min="10" max="10" width="20.71484375" customWidth="1"/>
  </cols>
  <sheetData>
    <row r="1" spans="1:10" ht="45.75" customHeight="1" x14ac:dyDescent="0.2">
      <c r="A1" s="129" t="s">
        <v>110</v>
      </c>
      <c r="B1" s="129"/>
      <c r="C1" s="129"/>
      <c r="D1" s="129"/>
      <c r="E1" s="129"/>
      <c r="F1" s="40"/>
      <c r="I1" s="45" t="s">
        <v>142</v>
      </c>
      <c r="J1" s="44">
        <v>1</v>
      </c>
    </row>
    <row r="2" spans="1:10" x14ac:dyDescent="0.2">
      <c r="A2" s="8" t="s">
        <v>113</v>
      </c>
      <c r="B2" s="20" t="s">
        <v>107</v>
      </c>
      <c r="C2" s="50" t="e">
        <f>VLOOKUP($J$1,#REF!,5,1)</f>
        <v>#REF!</v>
      </c>
      <c r="D2" s="50" t="e">
        <f>VLOOKUP($J$1,#REF!,6,1)</f>
        <v>#REF!</v>
      </c>
      <c r="E2" s="50" t="e">
        <f>VLOOKUP($J$1,#REF!,7,1)</f>
        <v>#REF!</v>
      </c>
      <c r="F2" s="8"/>
    </row>
    <row r="3" spans="1:10" x14ac:dyDescent="0.2">
      <c r="A3" s="8" t="s">
        <v>114</v>
      </c>
      <c r="B3" s="20" t="s">
        <v>108</v>
      </c>
      <c r="C3" s="50" t="e">
        <f>VLOOKUP($J$1,#REF!,11,1)</f>
        <v>#REF!</v>
      </c>
    </row>
    <row r="4" spans="1:10" x14ac:dyDescent="0.2">
      <c r="A4" s="8" t="s">
        <v>115</v>
      </c>
      <c r="B4" s="20" t="s">
        <v>109</v>
      </c>
      <c r="C4" s="50" t="e">
        <f>VLOOKUP($J$1,#REF!,12,1)</f>
        <v>#REF!</v>
      </c>
    </row>
    <row r="5" spans="1:10" x14ac:dyDescent="0.2">
      <c r="A5" s="8" t="s">
        <v>116</v>
      </c>
      <c r="B5" s="20" t="s">
        <v>112</v>
      </c>
      <c r="C5" s="50" t="e">
        <f>VLOOKUP($J$1,#REF!,13,1)</f>
        <v>#REF!</v>
      </c>
    </row>
    <row r="6" spans="1:10" x14ac:dyDescent="0.2">
      <c r="A6" s="8" t="s">
        <v>117</v>
      </c>
      <c r="B6" s="20" t="s">
        <v>111</v>
      </c>
      <c r="C6" s="50" t="e">
        <f>VLOOKUP($J$1,#REF!,14,1)</f>
        <v>#REF!</v>
      </c>
    </row>
    <row r="7" spans="1:10" ht="27.75" x14ac:dyDescent="0.2">
      <c r="A7" s="8" t="s">
        <v>118</v>
      </c>
      <c r="B7" s="22" t="s">
        <v>172</v>
      </c>
    </row>
    <row r="8" spans="1:10" ht="15.75" thickBot="1" x14ac:dyDescent="0.25"/>
    <row r="9" spans="1:10" ht="14.45" customHeight="1" x14ac:dyDescent="0.2">
      <c r="A9" s="132"/>
      <c r="B9" s="134" t="s">
        <v>26</v>
      </c>
      <c r="C9" s="134" t="s">
        <v>243</v>
      </c>
      <c r="D9" s="136" t="s">
        <v>104</v>
      </c>
      <c r="E9" s="136" t="s">
        <v>241</v>
      </c>
      <c r="F9" s="136" t="s">
        <v>242</v>
      </c>
      <c r="G9" s="130" t="s">
        <v>119</v>
      </c>
    </row>
    <row r="10" spans="1:10" ht="38.25" customHeight="1" thickBot="1" x14ac:dyDescent="0.25">
      <c r="A10" s="133"/>
      <c r="B10" s="135"/>
      <c r="C10" s="135"/>
      <c r="D10" s="137"/>
      <c r="E10" s="137"/>
      <c r="F10" s="137"/>
      <c r="G10" s="131"/>
    </row>
    <row r="11" spans="1:10" ht="0.75" customHeight="1" thickBot="1" x14ac:dyDescent="0.25">
      <c r="A11" s="9"/>
      <c r="B11" s="3"/>
      <c r="G11" s="23"/>
    </row>
    <row r="12" spans="1:10" ht="69" thickBot="1" x14ac:dyDescent="0.25">
      <c r="A12" s="10">
        <v>1</v>
      </c>
      <c r="B12" s="5" t="s">
        <v>0</v>
      </c>
      <c r="C12" s="25" t="s">
        <v>125</v>
      </c>
      <c r="D12" s="46"/>
      <c r="E12" s="69"/>
      <c r="F12" s="69"/>
      <c r="G12" s="24"/>
    </row>
    <row r="13" spans="1:10" ht="42.75" customHeight="1" x14ac:dyDescent="0.2">
      <c r="A13" s="11" t="s">
        <v>3</v>
      </c>
      <c r="B13" s="33" t="s">
        <v>1</v>
      </c>
      <c r="C13" s="11">
        <v>1</v>
      </c>
      <c r="D13" s="51" t="e">
        <f>VLOOKUP($J$1,#REF!,20,1)</f>
        <v>#REF!</v>
      </c>
      <c r="E13" s="70">
        <v>8.4070773599999988</v>
      </c>
      <c r="F13" s="71" t="e">
        <f>D13*E13</f>
        <v>#REF!</v>
      </c>
      <c r="G13" s="29" t="s">
        <v>121</v>
      </c>
    </row>
    <row r="14" spans="1:10" ht="42" thickBot="1" x14ac:dyDescent="0.25">
      <c r="A14" s="12" t="s">
        <v>4</v>
      </c>
      <c r="B14" s="34" t="s">
        <v>105</v>
      </c>
      <c r="C14" s="12">
        <v>1</v>
      </c>
      <c r="D14" s="52" t="e">
        <f>VLOOKUP($J$1,#REF!,22,1)</f>
        <v>#REF!</v>
      </c>
      <c r="E14" s="72">
        <v>2.5431409013999997</v>
      </c>
      <c r="F14" s="73" t="e">
        <f>D14*E14</f>
        <v>#REF!</v>
      </c>
      <c r="G14" s="30" t="s">
        <v>122</v>
      </c>
    </row>
    <row r="15" spans="1:10" ht="55.5" thickBot="1" x14ac:dyDescent="0.25">
      <c r="A15" s="10">
        <v>2</v>
      </c>
      <c r="B15" s="5" t="s">
        <v>143</v>
      </c>
      <c r="C15" s="25" t="s">
        <v>123</v>
      </c>
      <c r="D15" s="48"/>
      <c r="E15" s="74"/>
      <c r="F15" s="74"/>
      <c r="G15" s="31"/>
    </row>
    <row r="16" spans="1:10" x14ac:dyDescent="0.2">
      <c r="A16" s="11" t="s">
        <v>5</v>
      </c>
      <c r="B16" s="4" t="s">
        <v>144</v>
      </c>
      <c r="C16" s="11">
        <v>2</v>
      </c>
      <c r="D16" s="53" t="e">
        <f>VLOOKUP($J$1,#REF!,23,1)</f>
        <v>#REF!</v>
      </c>
      <c r="E16" s="75"/>
      <c r="F16" s="76" t="e">
        <f t="shared" ref="F16:F21" si="0">D16*E16</f>
        <v>#REF!</v>
      </c>
      <c r="G16" s="49"/>
    </row>
    <row r="17" spans="1:7" x14ac:dyDescent="0.2">
      <c r="A17" s="13" t="s">
        <v>6</v>
      </c>
      <c r="B17" s="1" t="s">
        <v>145</v>
      </c>
      <c r="C17" s="13">
        <v>2</v>
      </c>
      <c r="D17" s="54" t="e">
        <f>VLOOKUP($J$1,#REF!,24,1)</f>
        <v>#REF!</v>
      </c>
      <c r="E17" s="77"/>
      <c r="F17" s="78" t="e">
        <f t="shared" si="0"/>
        <v>#REF!</v>
      </c>
      <c r="G17" s="49"/>
    </row>
    <row r="18" spans="1:7" x14ac:dyDescent="0.2">
      <c r="A18" s="13" t="s">
        <v>8</v>
      </c>
      <c r="B18" s="1" t="s">
        <v>146</v>
      </c>
      <c r="C18" s="13">
        <v>2</v>
      </c>
      <c r="D18" s="54" t="e">
        <f>VLOOKUP($J$1,#REF!,24,1)</f>
        <v>#REF!</v>
      </c>
      <c r="E18" s="77"/>
      <c r="F18" s="78" t="e">
        <f t="shared" si="0"/>
        <v>#REF!</v>
      </c>
      <c r="G18" s="49"/>
    </row>
    <row r="19" spans="1:7" hidden="1" x14ac:dyDescent="0.2">
      <c r="A19" s="13" t="s">
        <v>9</v>
      </c>
      <c r="B19" s="1" t="s">
        <v>2</v>
      </c>
      <c r="C19" s="13"/>
      <c r="D19" s="54" t="e">
        <f>VLOOKUP($J$1,#REF!,22,1)</f>
        <v>#REF!</v>
      </c>
      <c r="E19" s="77"/>
      <c r="F19" s="78" t="e">
        <f t="shared" si="0"/>
        <v>#REF!</v>
      </c>
      <c r="G19" s="49"/>
    </row>
    <row r="20" spans="1:7" x14ac:dyDescent="0.2">
      <c r="A20" s="13" t="s">
        <v>7</v>
      </c>
      <c r="B20" s="1" t="s">
        <v>147</v>
      </c>
      <c r="C20" s="13">
        <v>2</v>
      </c>
      <c r="D20" s="54" t="e">
        <f>VLOOKUP($J$1,#REF!,26,1)</f>
        <v>#REF!</v>
      </c>
      <c r="E20" s="79">
        <v>4.1194679063999997</v>
      </c>
      <c r="F20" s="78" t="e">
        <f t="shared" si="0"/>
        <v>#REF!</v>
      </c>
      <c r="G20" s="49"/>
    </row>
    <row r="21" spans="1:7" x14ac:dyDescent="0.2">
      <c r="A21" s="13" t="s">
        <v>10</v>
      </c>
      <c r="B21" s="1" t="s">
        <v>148</v>
      </c>
      <c r="C21" s="13">
        <v>2</v>
      </c>
      <c r="D21" s="54" t="e">
        <f>VLOOKUP($J$1,#REF!,26,1)</f>
        <v>#REF!</v>
      </c>
      <c r="E21" s="77"/>
      <c r="F21" s="78" t="e">
        <f t="shared" si="0"/>
        <v>#REF!</v>
      </c>
      <c r="G21" s="49"/>
    </row>
    <row r="22" spans="1:7" ht="18.600000000000001" customHeight="1" thickBot="1" x14ac:dyDescent="0.25">
      <c r="A22" s="12" t="s">
        <v>11</v>
      </c>
      <c r="B22" s="6" t="s">
        <v>149</v>
      </c>
      <c r="C22" s="13">
        <v>2</v>
      </c>
      <c r="D22" s="55" t="e">
        <f>VLOOKUP($J$1,#REF!,28,1)</f>
        <v>#REF!</v>
      </c>
      <c r="E22" s="80"/>
      <c r="F22" s="81"/>
      <c r="G22" s="49"/>
    </row>
    <row r="23" spans="1:7" ht="28.5" customHeight="1" thickBot="1" x14ac:dyDescent="0.25">
      <c r="A23" s="14">
        <v>3</v>
      </c>
      <c r="B23" s="35" t="s">
        <v>27</v>
      </c>
      <c r="C23" s="25" t="s">
        <v>124</v>
      </c>
      <c r="D23" s="47"/>
      <c r="E23" s="82"/>
      <c r="F23" s="82"/>
      <c r="G23" s="31"/>
    </row>
    <row r="24" spans="1:7" ht="24.75" customHeight="1" x14ac:dyDescent="0.2">
      <c r="A24" s="11" t="s">
        <v>29</v>
      </c>
      <c r="B24" s="4" t="s">
        <v>28</v>
      </c>
      <c r="C24" s="26"/>
      <c r="D24" s="11"/>
      <c r="E24" s="83"/>
      <c r="F24" s="83"/>
      <c r="G24" s="31" t="s">
        <v>120</v>
      </c>
    </row>
    <row r="25" spans="1:7" x14ac:dyDescent="0.2">
      <c r="A25" s="13" t="s">
        <v>12</v>
      </c>
      <c r="B25" s="1" t="s">
        <v>35</v>
      </c>
      <c r="C25" s="28"/>
      <c r="D25" s="13"/>
      <c r="E25" s="84">
        <v>2.5431409013999997</v>
      </c>
      <c r="F25" s="85"/>
      <c r="G25" s="31"/>
    </row>
    <row r="26" spans="1:7" x14ac:dyDescent="0.2">
      <c r="A26" s="13" t="s">
        <v>30</v>
      </c>
      <c r="B26" s="1" t="s">
        <v>36</v>
      </c>
      <c r="C26" s="28"/>
      <c r="D26" s="13"/>
      <c r="E26" s="84">
        <v>8.4070773599999988</v>
      </c>
      <c r="F26" s="85"/>
      <c r="G26" s="31"/>
    </row>
    <row r="27" spans="1:7" x14ac:dyDescent="0.2">
      <c r="A27" s="13" t="s">
        <v>31</v>
      </c>
      <c r="B27" s="1" t="s">
        <v>37</v>
      </c>
      <c r="C27" s="28"/>
      <c r="D27" s="13"/>
      <c r="E27" s="85"/>
      <c r="F27" s="85"/>
      <c r="G27" s="31"/>
    </row>
    <row r="28" spans="1:7" x14ac:dyDescent="0.2">
      <c r="A28" s="13" t="s">
        <v>32</v>
      </c>
      <c r="B28" s="1" t="s">
        <v>38</v>
      </c>
      <c r="C28" s="28"/>
      <c r="D28" s="13"/>
      <c r="E28" s="85"/>
      <c r="F28" s="85"/>
      <c r="G28" s="31" t="s">
        <v>127</v>
      </c>
    </row>
    <row r="29" spans="1:7" x14ac:dyDescent="0.2">
      <c r="A29" s="13" t="s">
        <v>13</v>
      </c>
      <c r="B29" s="1" t="s">
        <v>35</v>
      </c>
      <c r="C29" s="28"/>
      <c r="D29" s="13"/>
      <c r="E29" s="84">
        <v>2.5431409013999997</v>
      </c>
      <c r="F29" s="85"/>
      <c r="G29" s="31"/>
    </row>
    <row r="30" spans="1:7" x14ac:dyDescent="0.2">
      <c r="A30" s="13" t="s">
        <v>33</v>
      </c>
      <c r="B30" s="1" t="s">
        <v>36</v>
      </c>
      <c r="C30" s="28"/>
      <c r="D30" s="13"/>
      <c r="E30" s="84">
        <v>8.4070773599999988</v>
      </c>
      <c r="F30" s="85"/>
      <c r="G30" s="31"/>
    </row>
    <row r="31" spans="1:7" ht="15.75" thickBot="1" x14ac:dyDescent="0.25">
      <c r="A31" s="12" t="s">
        <v>34</v>
      </c>
      <c r="B31" s="6" t="s">
        <v>37</v>
      </c>
      <c r="C31" s="27"/>
      <c r="D31" s="12"/>
      <c r="E31" s="86"/>
      <c r="F31" s="86"/>
      <c r="G31" s="31"/>
    </row>
    <row r="32" spans="1:7" ht="42" thickBot="1" x14ac:dyDescent="0.25">
      <c r="A32" s="14">
        <v>4</v>
      </c>
      <c r="B32" s="5" t="s">
        <v>126</v>
      </c>
      <c r="C32" s="25" t="s">
        <v>125</v>
      </c>
      <c r="D32" s="10"/>
      <c r="E32" s="87">
        <v>376.90755788400003</v>
      </c>
      <c r="F32" s="69"/>
      <c r="G32" s="30" t="s">
        <v>128</v>
      </c>
    </row>
    <row r="33" spans="1:7" x14ac:dyDescent="0.2">
      <c r="A33" s="11" t="s">
        <v>45</v>
      </c>
      <c r="B33" s="4" t="s">
        <v>39</v>
      </c>
      <c r="C33" s="26"/>
      <c r="D33" s="11"/>
      <c r="E33" s="83"/>
      <c r="F33" s="83"/>
      <c r="G33" s="31"/>
    </row>
    <row r="34" spans="1:7" x14ac:dyDescent="0.2">
      <c r="A34" s="13" t="s">
        <v>14</v>
      </c>
      <c r="B34" s="1" t="s">
        <v>40</v>
      </c>
      <c r="C34" s="28"/>
      <c r="D34" s="13"/>
      <c r="E34" s="85"/>
      <c r="F34" s="85"/>
      <c r="G34" s="31"/>
    </row>
    <row r="35" spans="1:7" x14ac:dyDescent="0.2">
      <c r="A35" s="13" t="s">
        <v>49</v>
      </c>
      <c r="B35" s="1" t="s">
        <v>41</v>
      </c>
      <c r="C35" s="28"/>
      <c r="D35" s="13"/>
      <c r="E35" s="85"/>
      <c r="F35" s="85"/>
      <c r="G35" s="31"/>
    </row>
    <row r="36" spans="1:7" x14ac:dyDescent="0.2">
      <c r="A36" s="13" t="s">
        <v>15</v>
      </c>
      <c r="B36" s="1" t="s">
        <v>46</v>
      </c>
      <c r="C36" s="28"/>
      <c r="D36" s="13"/>
      <c r="E36" s="85"/>
      <c r="F36" s="85"/>
      <c r="G36" s="31"/>
    </row>
    <row r="37" spans="1:7" x14ac:dyDescent="0.2">
      <c r="A37" s="13" t="s">
        <v>50</v>
      </c>
      <c r="B37" s="1" t="s">
        <v>47</v>
      </c>
      <c r="C37" s="28"/>
      <c r="D37" s="13"/>
      <c r="E37" s="85"/>
      <c r="F37" s="85"/>
      <c r="G37" s="31"/>
    </row>
    <row r="38" spans="1:7" hidden="1" x14ac:dyDescent="0.2">
      <c r="A38" s="13" t="s">
        <v>16</v>
      </c>
      <c r="B38" s="1" t="s">
        <v>48</v>
      </c>
      <c r="C38" s="28"/>
      <c r="D38" s="13"/>
      <c r="E38" s="85"/>
      <c r="F38" s="85"/>
      <c r="G38" s="31"/>
    </row>
    <row r="39" spans="1:7" x14ac:dyDescent="0.2">
      <c r="A39" s="13" t="s">
        <v>51</v>
      </c>
      <c r="B39" s="1" t="s">
        <v>42</v>
      </c>
      <c r="C39" s="28"/>
      <c r="D39" s="13"/>
      <c r="E39" s="85"/>
      <c r="F39" s="85"/>
      <c r="G39" s="31"/>
    </row>
    <row r="40" spans="1:7" ht="15.75" thickBot="1" x14ac:dyDescent="0.25">
      <c r="A40" s="13" t="s">
        <v>17</v>
      </c>
      <c r="B40" s="1" t="s">
        <v>106</v>
      </c>
      <c r="C40" s="28"/>
      <c r="D40" s="13"/>
      <c r="E40" s="85"/>
      <c r="F40" s="85"/>
      <c r="G40" s="31"/>
    </row>
    <row r="41" spans="1:7" ht="15.75" hidden="1" thickBot="1" x14ac:dyDescent="0.25">
      <c r="A41" s="13" t="s">
        <v>52</v>
      </c>
      <c r="B41" s="1" t="s">
        <v>43</v>
      </c>
      <c r="C41" s="28"/>
      <c r="D41" s="13"/>
      <c r="E41" s="85"/>
      <c r="F41" s="85"/>
      <c r="G41" s="31"/>
    </row>
    <row r="42" spans="1:7" ht="15.75" hidden="1" thickBot="1" x14ac:dyDescent="0.25">
      <c r="A42" s="12" t="s">
        <v>53</v>
      </c>
      <c r="B42" s="6" t="s">
        <v>44</v>
      </c>
      <c r="C42" s="27"/>
      <c r="D42" s="12"/>
      <c r="E42" s="86"/>
      <c r="F42" s="86"/>
      <c r="G42" s="31"/>
    </row>
    <row r="43" spans="1:7" ht="81.75" thickBot="1" x14ac:dyDescent="0.25">
      <c r="A43" s="14">
        <v>5</v>
      </c>
      <c r="B43" s="5" t="s">
        <v>133</v>
      </c>
      <c r="C43" s="25" t="s">
        <v>125</v>
      </c>
      <c r="D43" s="10"/>
      <c r="E43" s="69"/>
      <c r="F43" s="69"/>
      <c r="G43" s="32" t="s">
        <v>129</v>
      </c>
    </row>
    <row r="44" spans="1:7" x14ac:dyDescent="0.2">
      <c r="A44" s="11" t="s">
        <v>54</v>
      </c>
      <c r="B44" s="57" t="s">
        <v>55</v>
      </c>
      <c r="C44" s="26"/>
      <c r="D44" s="26"/>
      <c r="E44" s="88"/>
      <c r="F44" s="88"/>
    </row>
    <row r="45" spans="1:7" x14ac:dyDescent="0.2">
      <c r="A45" s="15" t="s">
        <v>82</v>
      </c>
      <c r="B45" s="56" t="s">
        <v>56</v>
      </c>
      <c r="C45" s="28"/>
      <c r="D45" s="28"/>
      <c r="E45" s="89"/>
      <c r="F45" s="89"/>
    </row>
    <row r="46" spans="1:7" x14ac:dyDescent="0.2">
      <c r="A46" s="15" t="s">
        <v>83</v>
      </c>
      <c r="B46" s="56" t="s">
        <v>57</v>
      </c>
      <c r="C46" s="28"/>
      <c r="D46" s="28"/>
      <c r="E46" s="89"/>
      <c r="F46" s="89"/>
    </row>
    <row r="47" spans="1:7" x14ac:dyDescent="0.2">
      <c r="A47" s="15" t="s">
        <v>58</v>
      </c>
      <c r="B47" s="56" t="s">
        <v>59</v>
      </c>
      <c r="C47" s="28"/>
      <c r="D47" s="28"/>
      <c r="E47" s="89"/>
      <c r="F47" s="89"/>
    </row>
    <row r="48" spans="1:7" x14ac:dyDescent="0.2">
      <c r="A48" s="15" t="s">
        <v>84</v>
      </c>
      <c r="B48" s="56" t="s">
        <v>60</v>
      </c>
      <c r="C48" s="28"/>
      <c r="D48" s="28"/>
      <c r="E48" s="89"/>
      <c r="F48" s="89"/>
    </row>
    <row r="49" spans="1:6" x14ac:dyDescent="0.2">
      <c r="A49" s="15" t="s">
        <v>18</v>
      </c>
      <c r="B49" s="56" t="s">
        <v>66</v>
      </c>
      <c r="C49" s="28"/>
      <c r="D49" s="28"/>
      <c r="E49" s="89"/>
      <c r="F49" s="89"/>
    </row>
    <row r="50" spans="1:6" x14ac:dyDescent="0.2">
      <c r="A50" s="15" t="s">
        <v>61</v>
      </c>
      <c r="B50" s="1" t="s">
        <v>62</v>
      </c>
      <c r="C50" s="28"/>
      <c r="D50" s="28"/>
      <c r="E50" s="89"/>
      <c r="F50" s="89"/>
    </row>
    <row r="51" spans="1:6" x14ac:dyDescent="0.2">
      <c r="A51" s="15" t="s">
        <v>85</v>
      </c>
      <c r="B51" s="1" t="s">
        <v>63</v>
      </c>
      <c r="C51" s="28"/>
      <c r="D51" s="28"/>
      <c r="E51" s="89"/>
      <c r="F51" s="89"/>
    </row>
    <row r="52" spans="1:6" x14ac:dyDescent="0.2">
      <c r="A52" s="15" t="s">
        <v>86</v>
      </c>
      <c r="B52" s="1" t="s">
        <v>64</v>
      </c>
      <c r="C52" s="28"/>
      <c r="D52" s="28"/>
      <c r="E52" s="89"/>
      <c r="F52" s="89"/>
    </row>
    <row r="53" spans="1:6" x14ac:dyDescent="0.2">
      <c r="A53" s="15" t="s">
        <v>65</v>
      </c>
      <c r="B53" s="1" t="s">
        <v>71</v>
      </c>
      <c r="C53" s="28"/>
      <c r="D53" s="28"/>
      <c r="E53" s="89"/>
      <c r="F53" s="89"/>
    </row>
    <row r="54" spans="1:6" x14ac:dyDescent="0.2">
      <c r="A54" s="58" t="s">
        <v>87</v>
      </c>
      <c r="B54" s="56" t="s">
        <v>60</v>
      </c>
      <c r="C54" s="59"/>
      <c r="D54" s="59"/>
      <c r="E54" s="90"/>
      <c r="F54" s="90"/>
    </row>
    <row r="55" spans="1:6" x14ac:dyDescent="0.2">
      <c r="A55" s="58" t="s">
        <v>94</v>
      </c>
      <c r="B55" s="56" t="s">
        <v>67</v>
      </c>
      <c r="C55" s="59"/>
      <c r="D55" s="59"/>
      <c r="E55" s="90"/>
      <c r="F55" s="90"/>
    </row>
    <row r="56" spans="1:6" x14ac:dyDescent="0.2">
      <c r="A56" s="58" t="s">
        <v>19</v>
      </c>
      <c r="B56" s="56" t="s">
        <v>68</v>
      </c>
      <c r="C56" s="59"/>
      <c r="D56" s="59"/>
      <c r="E56" s="90"/>
      <c r="F56" s="90"/>
    </row>
    <row r="57" spans="1:6" x14ac:dyDescent="0.2">
      <c r="A57" s="58" t="s">
        <v>95</v>
      </c>
      <c r="B57" s="56" t="s">
        <v>69</v>
      </c>
      <c r="C57" s="59"/>
      <c r="D57" s="59"/>
      <c r="E57" s="90"/>
      <c r="F57" s="90"/>
    </row>
    <row r="58" spans="1:6" hidden="1" x14ac:dyDescent="0.2">
      <c r="A58" s="15" t="s">
        <v>96</v>
      </c>
      <c r="B58" s="1" t="s">
        <v>70</v>
      </c>
      <c r="C58" s="28"/>
      <c r="D58" s="28"/>
      <c r="E58" s="89"/>
      <c r="F58" s="89"/>
    </row>
    <row r="59" spans="1:6" x14ac:dyDescent="0.2">
      <c r="A59" s="60" t="s">
        <v>87</v>
      </c>
      <c r="B59" s="61" t="s">
        <v>152</v>
      </c>
      <c r="C59" s="62"/>
      <c r="D59" s="62"/>
      <c r="E59" s="91"/>
      <c r="F59" s="91"/>
    </row>
    <row r="60" spans="1:6" x14ac:dyDescent="0.2">
      <c r="A60" s="60" t="s">
        <v>88</v>
      </c>
      <c r="B60" s="61" t="s">
        <v>154</v>
      </c>
      <c r="C60" s="62"/>
      <c r="D60" s="62"/>
      <c r="E60" s="91"/>
      <c r="F60" s="91"/>
    </row>
    <row r="61" spans="1:6" x14ac:dyDescent="0.2">
      <c r="A61" s="60" t="s">
        <v>153</v>
      </c>
      <c r="B61" s="61" t="s">
        <v>155</v>
      </c>
      <c r="C61" s="62"/>
      <c r="D61" s="62"/>
      <c r="E61" s="91"/>
      <c r="F61" s="91"/>
    </row>
    <row r="62" spans="1:6" x14ac:dyDescent="0.2">
      <c r="A62" s="58" t="s">
        <v>88</v>
      </c>
      <c r="B62" s="56" t="s">
        <v>66</v>
      </c>
      <c r="C62" s="59"/>
      <c r="D62" s="59"/>
      <c r="E62" s="90"/>
      <c r="F62" s="90"/>
    </row>
    <row r="63" spans="1:6" x14ac:dyDescent="0.2">
      <c r="A63" s="58" t="s">
        <v>97</v>
      </c>
      <c r="B63" s="56" t="s">
        <v>67</v>
      </c>
      <c r="C63" s="59"/>
      <c r="D63" s="59"/>
      <c r="E63" s="90"/>
      <c r="F63" s="90"/>
    </row>
    <row r="64" spans="1:6" x14ac:dyDescent="0.2">
      <c r="A64" s="58" t="s">
        <v>98</v>
      </c>
      <c r="B64" s="56" t="s">
        <v>68</v>
      </c>
      <c r="C64" s="59"/>
      <c r="D64" s="59"/>
      <c r="E64" s="90"/>
      <c r="F64" s="90"/>
    </row>
    <row r="65" spans="1:6" x14ac:dyDescent="0.2">
      <c r="A65" s="58" t="s">
        <v>20</v>
      </c>
      <c r="B65" s="56" t="s">
        <v>69</v>
      </c>
      <c r="C65" s="59"/>
      <c r="D65" s="59"/>
      <c r="E65" s="90"/>
      <c r="F65" s="90"/>
    </row>
    <row r="66" spans="1:6" hidden="1" x14ac:dyDescent="0.2">
      <c r="A66" s="16" t="s">
        <v>99</v>
      </c>
      <c r="B66" s="1" t="s">
        <v>70</v>
      </c>
      <c r="C66" s="28"/>
      <c r="D66" s="28"/>
      <c r="E66" s="89"/>
      <c r="F66" s="89"/>
    </row>
    <row r="67" spans="1:6" x14ac:dyDescent="0.2">
      <c r="A67" s="60" t="s">
        <v>159</v>
      </c>
      <c r="B67" s="61" t="s">
        <v>156</v>
      </c>
      <c r="C67" s="62"/>
      <c r="D67" s="62"/>
      <c r="E67" s="91"/>
      <c r="F67" s="91"/>
    </row>
    <row r="68" spans="1:6" x14ac:dyDescent="0.2">
      <c r="A68" s="60" t="s">
        <v>160</v>
      </c>
      <c r="B68" s="61" t="s">
        <v>157</v>
      </c>
      <c r="C68" s="62"/>
      <c r="D68" s="62"/>
      <c r="E68" s="91"/>
      <c r="F68" s="91"/>
    </row>
    <row r="69" spans="1:6" x14ac:dyDescent="0.2">
      <c r="A69" s="60" t="s">
        <v>161</v>
      </c>
      <c r="B69" s="61" t="s">
        <v>158</v>
      </c>
      <c r="C69" s="62"/>
      <c r="D69" s="62"/>
      <c r="E69" s="91"/>
      <c r="F69" s="91"/>
    </row>
    <row r="70" spans="1:6" x14ac:dyDescent="0.2">
      <c r="A70" s="17" t="s">
        <v>72</v>
      </c>
      <c r="B70" s="1" t="s">
        <v>73</v>
      </c>
      <c r="C70" s="28"/>
      <c r="D70" s="28"/>
      <c r="E70" s="89"/>
      <c r="F70" s="89"/>
    </row>
    <row r="71" spans="1:6" x14ac:dyDescent="0.2">
      <c r="A71" s="58" t="s">
        <v>21</v>
      </c>
      <c r="B71" s="56" t="s">
        <v>60</v>
      </c>
      <c r="C71" s="59"/>
      <c r="D71" s="59"/>
      <c r="E71" s="90"/>
      <c r="F71" s="90"/>
    </row>
    <row r="72" spans="1:6" x14ac:dyDescent="0.2">
      <c r="A72" s="58" t="s">
        <v>100</v>
      </c>
      <c r="B72" s="56" t="s">
        <v>67</v>
      </c>
      <c r="C72" s="59"/>
      <c r="D72" s="59"/>
      <c r="E72" s="90"/>
      <c r="F72" s="90"/>
    </row>
    <row r="73" spans="1:6" x14ac:dyDescent="0.2">
      <c r="A73" s="58" t="s">
        <v>22</v>
      </c>
      <c r="B73" s="56" t="s">
        <v>74</v>
      </c>
      <c r="C73" s="59"/>
      <c r="D73" s="59"/>
      <c r="E73" s="90"/>
      <c r="F73" s="90"/>
    </row>
    <row r="74" spans="1:6" x14ac:dyDescent="0.2">
      <c r="A74" s="58" t="s">
        <v>102</v>
      </c>
      <c r="B74" s="56" t="s">
        <v>75</v>
      </c>
      <c r="C74" s="59"/>
      <c r="D74" s="59"/>
      <c r="E74" s="90"/>
      <c r="F74" s="90"/>
    </row>
    <row r="75" spans="1:6" hidden="1" x14ac:dyDescent="0.2">
      <c r="A75" s="15" t="s">
        <v>23</v>
      </c>
      <c r="B75" s="1" t="s">
        <v>76</v>
      </c>
      <c r="C75" s="28"/>
      <c r="D75" s="28"/>
      <c r="E75" s="89"/>
      <c r="F75" s="89"/>
    </row>
    <row r="76" spans="1:6" x14ac:dyDescent="0.2">
      <c r="A76" s="60" t="s">
        <v>21</v>
      </c>
      <c r="B76" s="61" t="s">
        <v>152</v>
      </c>
      <c r="C76" s="62"/>
      <c r="D76" s="62"/>
      <c r="E76" s="91"/>
      <c r="F76" s="91"/>
    </row>
    <row r="77" spans="1:6" x14ac:dyDescent="0.2">
      <c r="A77" s="60" t="s">
        <v>89</v>
      </c>
      <c r="B77" s="61" t="s">
        <v>162</v>
      </c>
      <c r="C77" s="62"/>
      <c r="D77" s="62"/>
      <c r="E77" s="91"/>
      <c r="F77" s="91"/>
    </row>
    <row r="78" spans="1:6" x14ac:dyDescent="0.2">
      <c r="A78" s="60" t="s">
        <v>164</v>
      </c>
      <c r="B78" s="61" t="s">
        <v>163</v>
      </c>
      <c r="C78" s="62"/>
      <c r="D78" s="62"/>
      <c r="E78" s="91"/>
      <c r="F78" s="91"/>
    </row>
    <row r="79" spans="1:6" x14ac:dyDescent="0.2">
      <c r="A79" s="58" t="s">
        <v>89</v>
      </c>
      <c r="B79" s="56" t="s">
        <v>66</v>
      </c>
      <c r="C79" s="59"/>
      <c r="D79" s="59"/>
      <c r="E79" s="90"/>
      <c r="F79" s="90"/>
    </row>
    <row r="80" spans="1:6" x14ac:dyDescent="0.2">
      <c r="A80" s="58" t="s">
        <v>24</v>
      </c>
      <c r="B80" s="56" t="s">
        <v>67</v>
      </c>
      <c r="C80" s="59"/>
      <c r="D80" s="59"/>
      <c r="E80" s="90"/>
      <c r="F80" s="90"/>
    </row>
    <row r="81" spans="1:7" x14ac:dyDescent="0.2">
      <c r="A81" s="58" t="s">
        <v>101</v>
      </c>
      <c r="B81" s="56" t="s">
        <v>74</v>
      </c>
      <c r="C81" s="59"/>
      <c r="D81" s="59"/>
      <c r="E81" s="90"/>
      <c r="F81" s="90"/>
    </row>
    <row r="82" spans="1:7" x14ac:dyDescent="0.2">
      <c r="A82" s="58" t="s">
        <v>25</v>
      </c>
      <c r="B82" s="56" t="s">
        <v>75</v>
      </c>
      <c r="C82" s="59"/>
      <c r="D82" s="59"/>
      <c r="E82" s="90"/>
      <c r="F82" s="90"/>
    </row>
    <row r="83" spans="1:7" x14ac:dyDescent="0.2">
      <c r="A83" s="63" t="s">
        <v>103</v>
      </c>
      <c r="B83" s="64" t="s">
        <v>76</v>
      </c>
      <c r="C83" s="65"/>
      <c r="D83" s="65"/>
      <c r="E83" s="92"/>
      <c r="F83" s="92"/>
    </row>
    <row r="84" spans="1:7" x14ac:dyDescent="0.2">
      <c r="A84" s="60" t="s">
        <v>168</v>
      </c>
      <c r="B84" s="61" t="s">
        <v>156</v>
      </c>
      <c r="C84" s="62"/>
      <c r="D84" s="62"/>
      <c r="E84" s="91"/>
      <c r="F84" s="91"/>
    </row>
    <row r="85" spans="1:7" x14ac:dyDescent="0.2">
      <c r="A85" s="60" t="s">
        <v>169</v>
      </c>
      <c r="B85" s="61" t="s">
        <v>165</v>
      </c>
      <c r="C85" s="62"/>
      <c r="D85" s="62"/>
      <c r="E85" s="91"/>
      <c r="F85" s="91"/>
    </row>
    <row r="86" spans="1:7" x14ac:dyDescent="0.2">
      <c r="A86" s="60" t="s">
        <v>170</v>
      </c>
      <c r="B86" s="61" t="s">
        <v>166</v>
      </c>
      <c r="C86" s="62"/>
      <c r="D86" s="62"/>
      <c r="E86" s="91"/>
      <c r="F86" s="91"/>
    </row>
    <row r="87" spans="1:7" ht="15.75" thickBot="1" x14ac:dyDescent="0.25">
      <c r="A87" s="60" t="s">
        <v>171</v>
      </c>
      <c r="B87" s="61" t="s">
        <v>167</v>
      </c>
      <c r="C87" s="62"/>
      <c r="D87" s="62"/>
      <c r="E87" s="91"/>
      <c r="F87" s="91"/>
    </row>
    <row r="88" spans="1:7" ht="53.25" customHeight="1" thickBot="1" x14ac:dyDescent="0.25">
      <c r="A88" s="14">
        <v>6</v>
      </c>
      <c r="B88" s="36" t="s">
        <v>77</v>
      </c>
      <c r="C88" s="25"/>
      <c r="D88" s="10"/>
      <c r="E88" s="87">
        <v>81.703452600000006</v>
      </c>
      <c r="F88" s="69"/>
      <c r="G88" s="37" t="s">
        <v>130</v>
      </c>
    </row>
    <row r="89" spans="1:7" x14ac:dyDescent="0.2">
      <c r="A89" s="19" t="s">
        <v>90</v>
      </c>
      <c r="B89" s="4" t="s">
        <v>78</v>
      </c>
      <c r="C89" s="26"/>
      <c r="D89" s="26"/>
      <c r="E89" s="88"/>
      <c r="F89" s="88"/>
      <c r="G89" s="38"/>
    </row>
    <row r="90" spans="1:7" ht="15.75" thickBot="1" x14ac:dyDescent="0.25">
      <c r="A90" s="18" t="s">
        <v>91</v>
      </c>
      <c r="B90" s="6" t="s">
        <v>79</v>
      </c>
      <c r="C90" s="27"/>
      <c r="D90" s="27"/>
      <c r="E90" s="93"/>
      <c r="F90" s="93"/>
      <c r="G90" s="38"/>
    </row>
    <row r="91" spans="1:7" ht="55.5" thickBot="1" x14ac:dyDescent="0.25">
      <c r="A91" s="14">
        <v>7</v>
      </c>
      <c r="B91" s="5" t="s">
        <v>150</v>
      </c>
      <c r="C91" s="25"/>
      <c r="D91" s="25"/>
      <c r="E91" s="94"/>
      <c r="F91" s="94"/>
      <c r="G91" s="37" t="s">
        <v>151</v>
      </c>
    </row>
    <row r="92" spans="1:7" x14ac:dyDescent="0.2">
      <c r="A92" s="19" t="s">
        <v>92</v>
      </c>
      <c r="B92" s="4" t="s">
        <v>80</v>
      </c>
      <c r="C92" s="26"/>
      <c r="D92" s="26"/>
      <c r="E92" s="88"/>
      <c r="F92" s="88"/>
    </row>
    <row r="93" spans="1:7" ht="15.75" thickBot="1" x14ac:dyDescent="0.25">
      <c r="A93" s="7" t="s">
        <v>93</v>
      </c>
      <c r="B93" s="2" t="s">
        <v>81</v>
      </c>
      <c r="C93" s="21"/>
      <c r="D93" s="21"/>
      <c r="E93" s="95"/>
      <c r="F93" s="95"/>
    </row>
  </sheetData>
  <mergeCells count="8">
    <mergeCell ref="A1:E1"/>
    <mergeCell ref="G9:G10"/>
    <mergeCell ref="A9:A10"/>
    <mergeCell ref="B9:B10"/>
    <mergeCell ref="C9:C10"/>
    <mergeCell ref="E9:E10"/>
    <mergeCell ref="D9:D10"/>
    <mergeCell ref="F9:F10"/>
  </mergeCells>
  <pageMargins left="0.70866141732283472" right="0.70866141732283472" top="0.74803149606299213" bottom="0.74803149606299213"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tabSelected="1" zoomScale="124" zoomScaleNormal="124" workbookViewId="0">
      <selection activeCell="F7" sqref="F7:F23"/>
    </sheetView>
  </sheetViews>
  <sheetFormatPr defaultRowHeight="15" x14ac:dyDescent="0.2"/>
  <cols>
    <col min="2" max="2" width="19.7734375" customWidth="1"/>
    <col min="3" max="3" width="29.86328125" customWidth="1"/>
    <col min="4" max="4" width="11.97265625" customWidth="1"/>
    <col min="5" max="6" width="22.734375" customWidth="1"/>
  </cols>
  <sheetData>
    <row r="1" spans="1:6" x14ac:dyDescent="0.2">
      <c r="A1" s="120"/>
      <c r="B1" s="120"/>
      <c r="C1" s="120"/>
      <c r="D1" s="120"/>
      <c r="E1" s="139" t="s">
        <v>297</v>
      </c>
      <c r="F1" s="139"/>
    </row>
    <row r="2" spans="1:6" x14ac:dyDescent="0.2">
      <c r="A2" s="120"/>
      <c r="B2" s="120"/>
      <c r="C2" s="120"/>
      <c r="D2" s="120"/>
      <c r="E2" s="139" t="s">
        <v>298</v>
      </c>
      <c r="F2" s="139"/>
    </row>
    <row r="3" spans="1:6" x14ac:dyDescent="0.2">
      <c r="A3" s="120"/>
      <c r="B3" s="120"/>
      <c r="C3" s="120"/>
      <c r="D3" s="120"/>
      <c r="E3" s="139" t="s">
        <v>303</v>
      </c>
      <c r="F3" s="139"/>
    </row>
    <row r="4" spans="1:6" ht="43.9" customHeight="1" x14ac:dyDescent="0.2">
      <c r="A4" s="140" t="s">
        <v>299</v>
      </c>
      <c r="B4" s="140"/>
      <c r="C4" s="140"/>
      <c r="D4" s="140"/>
      <c r="E4" s="140"/>
      <c r="F4" s="140"/>
    </row>
    <row r="5" spans="1:6" s="121" customFormat="1" ht="43.9" customHeight="1" x14ac:dyDescent="0.15">
      <c r="A5" s="122" t="s">
        <v>292</v>
      </c>
      <c r="B5" s="122" t="s">
        <v>293</v>
      </c>
      <c r="C5" s="122" t="s">
        <v>239</v>
      </c>
      <c r="D5" s="122" t="s">
        <v>240</v>
      </c>
      <c r="E5" s="122" t="s">
        <v>295</v>
      </c>
      <c r="F5" s="122" t="s">
        <v>296</v>
      </c>
    </row>
    <row r="6" spans="1:6" s="121" customFormat="1" ht="43.9" customHeight="1" x14ac:dyDescent="0.15">
      <c r="A6" s="142" t="s">
        <v>300</v>
      </c>
      <c r="B6" s="143"/>
      <c r="C6" s="143"/>
      <c r="D6" s="144"/>
      <c r="E6" s="142" t="s">
        <v>301</v>
      </c>
      <c r="F6" s="144"/>
    </row>
    <row r="7" spans="1:6" x14ac:dyDescent="0.2">
      <c r="A7" s="68">
        <v>1</v>
      </c>
      <c r="B7" s="123" t="s">
        <v>304</v>
      </c>
      <c r="C7" s="123" t="s">
        <v>291</v>
      </c>
      <c r="D7" s="125">
        <v>20</v>
      </c>
      <c r="E7" s="124">
        <f>'[1]Для публікації на сайті'!$E$6</f>
        <v>26635.97</v>
      </c>
      <c r="F7" s="127">
        <f>'[1]Для публікації на сайті'!$F$6</f>
        <v>280.37863157894736</v>
      </c>
    </row>
    <row r="8" spans="1:6" x14ac:dyDescent="0.2">
      <c r="A8" s="68">
        <v>2</v>
      </c>
      <c r="B8" s="123" t="s">
        <v>304</v>
      </c>
      <c r="C8" s="123" t="s">
        <v>291</v>
      </c>
      <c r="D8" s="126" t="s">
        <v>308</v>
      </c>
      <c r="E8" s="124">
        <f>'[1]Для публікації на сайті'!$E$7</f>
        <v>5545.07</v>
      </c>
      <c r="F8" s="128">
        <f>'[1]Для публікації на сайті'!$F$7</f>
        <v>426.54384615384612</v>
      </c>
    </row>
    <row r="9" spans="1:6" x14ac:dyDescent="0.2">
      <c r="A9" s="68">
        <v>3</v>
      </c>
      <c r="B9" s="123" t="s">
        <v>304</v>
      </c>
      <c r="C9" s="123" t="s">
        <v>291</v>
      </c>
      <c r="D9" s="125">
        <v>21</v>
      </c>
      <c r="E9" s="124">
        <f>'[1]Для публікації на сайті'!$E$8</f>
        <v>12283.75</v>
      </c>
      <c r="F9" s="127">
        <f>'[1]Для публікації на сайті'!$F$8</f>
        <v>272.97222222222223</v>
      </c>
    </row>
    <row r="10" spans="1:6" x14ac:dyDescent="0.2">
      <c r="A10" s="68">
        <v>4</v>
      </c>
      <c r="B10" s="123" t="s">
        <v>304</v>
      </c>
      <c r="C10" s="123" t="s">
        <v>291</v>
      </c>
      <c r="D10" s="126">
        <v>38</v>
      </c>
      <c r="E10" s="124">
        <f>'[1]Для публікації на сайті'!$E$9</f>
        <v>3445.68</v>
      </c>
      <c r="F10" s="128">
        <f>'[1]Для публікації на сайті'!$F$9</f>
        <v>574.28</v>
      </c>
    </row>
    <row r="11" spans="1:6" x14ac:dyDescent="0.2">
      <c r="A11" s="68">
        <v>5</v>
      </c>
      <c r="B11" s="123" t="s">
        <v>304</v>
      </c>
      <c r="C11" s="123" t="s">
        <v>291</v>
      </c>
      <c r="D11" s="125">
        <v>50</v>
      </c>
      <c r="E11" s="124">
        <f>'[1]Для публікації на сайті'!$E$10</f>
        <v>4271.8100000000004</v>
      </c>
      <c r="F11" s="127">
        <v>610.26</v>
      </c>
    </row>
    <row r="12" spans="1:6" x14ac:dyDescent="0.2">
      <c r="A12" s="68">
        <v>6</v>
      </c>
      <c r="B12" s="123" t="s">
        <v>304</v>
      </c>
      <c r="C12" s="123" t="s">
        <v>291</v>
      </c>
      <c r="D12" s="126">
        <v>62</v>
      </c>
      <c r="E12" s="124">
        <f>'[1]Для публікації на сайті'!$E$11</f>
        <v>4327.75</v>
      </c>
      <c r="F12" s="128">
        <v>721.29</v>
      </c>
    </row>
    <row r="13" spans="1:6" x14ac:dyDescent="0.2">
      <c r="A13" s="68">
        <v>7</v>
      </c>
      <c r="B13" s="123" t="s">
        <v>304</v>
      </c>
      <c r="C13" s="123" t="s">
        <v>291</v>
      </c>
      <c r="D13" s="125">
        <v>65</v>
      </c>
      <c r="E13" s="124">
        <f>'[1]Для публікації на сайті'!$E$12</f>
        <v>3913.06</v>
      </c>
      <c r="F13" s="127">
        <v>244.57</v>
      </c>
    </row>
    <row r="14" spans="1:6" x14ac:dyDescent="0.2">
      <c r="A14" s="68">
        <v>8</v>
      </c>
      <c r="B14" s="123" t="s">
        <v>304</v>
      </c>
      <c r="C14" s="123" t="s">
        <v>291</v>
      </c>
      <c r="D14" s="126">
        <v>67</v>
      </c>
      <c r="E14" s="124">
        <f>'[1]Для публікації на сайті'!$E$13</f>
        <v>5421.88</v>
      </c>
      <c r="F14" s="128">
        <v>338.87</v>
      </c>
    </row>
    <row r="15" spans="1:6" x14ac:dyDescent="0.2">
      <c r="A15" s="68">
        <v>9</v>
      </c>
      <c r="B15" s="123" t="s">
        <v>304</v>
      </c>
      <c r="C15" s="123" t="s">
        <v>291</v>
      </c>
      <c r="D15" s="125">
        <v>69</v>
      </c>
      <c r="E15" s="124">
        <f>'[1]Для публікації на сайті'!$E$14</f>
        <v>5949.77</v>
      </c>
      <c r="F15" s="127">
        <v>371.86</v>
      </c>
    </row>
    <row r="16" spans="1:6" x14ac:dyDescent="0.2">
      <c r="A16" s="68">
        <v>10</v>
      </c>
      <c r="B16" s="123" t="s">
        <v>304</v>
      </c>
      <c r="C16" s="123" t="s">
        <v>291</v>
      </c>
      <c r="D16" s="126">
        <v>71</v>
      </c>
      <c r="E16" s="124">
        <f>'[1]Для публікації на сайті'!$E$15</f>
        <v>8357.2999999999993</v>
      </c>
      <c r="F16" s="128">
        <v>596.95000000000005</v>
      </c>
    </row>
    <row r="17" spans="1:6" x14ac:dyDescent="0.2">
      <c r="A17" s="68">
        <v>11</v>
      </c>
      <c r="B17" s="123" t="s">
        <v>304</v>
      </c>
      <c r="C17" s="123" t="s">
        <v>291</v>
      </c>
      <c r="D17" s="125">
        <v>73</v>
      </c>
      <c r="E17" s="124">
        <f>'[1]Для публікації на сайті'!$E$16</f>
        <v>3217.38</v>
      </c>
      <c r="F17" s="127">
        <v>247.49</v>
      </c>
    </row>
    <row r="18" spans="1:6" x14ac:dyDescent="0.2">
      <c r="A18" s="68">
        <v>12</v>
      </c>
      <c r="B18" s="123" t="s">
        <v>304</v>
      </c>
      <c r="C18" s="123" t="s">
        <v>305</v>
      </c>
      <c r="D18" s="126">
        <v>4</v>
      </c>
      <c r="E18" s="124">
        <f>'[1]Для публікації на сайті'!$E$17</f>
        <v>2525.6799999999998</v>
      </c>
      <c r="F18" s="128">
        <v>631.41999999999996</v>
      </c>
    </row>
    <row r="19" spans="1:6" x14ac:dyDescent="0.2">
      <c r="A19" s="68">
        <v>13</v>
      </c>
      <c r="B19" s="123" t="s">
        <v>304</v>
      </c>
      <c r="C19" s="123" t="s">
        <v>305</v>
      </c>
      <c r="D19" s="125" t="s">
        <v>294</v>
      </c>
      <c r="E19" s="124">
        <f>'[1]Для публікації на сайті'!$E$18</f>
        <v>1786.9</v>
      </c>
      <c r="F19" s="127">
        <v>446.73</v>
      </c>
    </row>
    <row r="20" spans="1:6" x14ac:dyDescent="0.2">
      <c r="A20" s="68">
        <v>14</v>
      </c>
      <c r="B20" s="123" t="s">
        <v>304</v>
      </c>
      <c r="C20" s="123" t="s">
        <v>305</v>
      </c>
      <c r="D20" s="126">
        <v>6</v>
      </c>
      <c r="E20" s="124">
        <f>'[1]Для публікації на сайті'!$E$19</f>
        <v>1692.38</v>
      </c>
      <c r="F20" s="128">
        <v>423.1</v>
      </c>
    </row>
    <row r="21" spans="1:6" x14ac:dyDescent="0.2">
      <c r="A21" s="68">
        <v>15</v>
      </c>
      <c r="B21" s="123" t="s">
        <v>304</v>
      </c>
      <c r="C21" s="123" t="s">
        <v>305</v>
      </c>
      <c r="D21" s="125" t="s">
        <v>306</v>
      </c>
      <c r="E21" s="124">
        <f>'[1]Для публікації на сайті'!$E$20</f>
        <v>15427.57</v>
      </c>
      <c r="F21" s="127">
        <v>205.7</v>
      </c>
    </row>
    <row r="22" spans="1:6" x14ac:dyDescent="0.2">
      <c r="A22" s="68">
        <v>16</v>
      </c>
      <c r="B22" s="123" t="s">
        <v>304</v>
      </c>
      <c r="C22" s="123" t="s">
        <v>305</v>
      </c>
      <c r="D22" s="126" t="s">
        <v>307</v>
      </c>
      <c r="E22" s="124">
        <f>'[1]Для публікації на сайті'!$E$21</f>
        <v>2147.86</v>
      </c>
      <c r="F22" s="128">
        <v>268.47500000000002</v>
      </c>
    </row>
    <row r="23" spans="1:6" x14ac:dyDescent="0.2">
      <c r="A23" s="68">
        <v>17</v>
      </c>
      <c r="B23" s="123" t="s">
        <v>304</v>
      </c>
      <c r="C23" s="123" t="s">
        <v>305</v>
      </c>
      <c r="D23" s="125">
        <v>18</v>
      </c>
      <c r="E23" s="124">
        <f>'[1]Для публікації на сайті'!$E$22</f>
        <v>15277.69</v>
      </c>
      <c r="F23" s="127">
        <v>254.63</v>
      </c>
    </row>
    <row r="24" spans="1:6" x14ac:dyDescent="0.2">
      <c r="A24" s="141" t="s">
        <v>302</v>
      </c>
      <c r="B24" s="141"/>
      <c r="C24" s="141"/>
      <c r="D24" s="141"/>
      <c r="E24" s="141"/>
      <c r="F24" s="141"/>
    </row>
    <row r="25" spans="1:6" x14ac:dyDescent="0.2">
      <c r="A25" s="138"/>
      <c r="B25" s="138"/>
      <c r="C25" s="138"/>
      <c r="D25" s="138"/>
      <c r="E25" s="138"/>
      <c r="F25" s="138"/>
    </row>
  </sheetData>
  <protectedRanges>
    <protectedRange sqref="B7:C23" name="Діапазон1"/>
    <protectedRange sqref="D7:D16" name="Діапазон1_13"/>
    <protectedRange sqref="D17:D23" name="Діапазон1_14"/>
  </protectedRanges>
  <mergeCells count="8">
    <mergeCell ref="A25:F25"/>
    <mergeCell ref="E1:F1"/>
    <mergeCell ref="E2:F2"/>
    <mergeCell ref="E3:F3"/>
    <mergeCell ref="A4:F4"/>
    <mergeCell ref="A24:F24"/>
    <mergeCell ref="A6:D6"/>
    <mergeCell ref="E6:F6"/>
  </mergeCells>
  <pageMargins left="0.7" right="0.7" top="0.75" bottom="0.75" header="0.3" footer="0.3"/>
  <pageSetup paperSize="9" scale="9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47"/>
  <sheetViews>
    <sheetView zoomScaleNormal="100" workbookViewId="0">
      <selection sqref="A1:B3"/>
    </sheetView>
  </sheetViews>
  <sheetFormatPr defaultRowHeight="15" x14ac:dyDescent="0.2"/>
  <cols>
    <col min="1" max="1" width="109.76953125" style="106" bestFit="1" customWidth="1"/>
    <col min="2" max="2" width="44.79296875" style="119" bestFit="1" customWidth="1"/>
  </cols>
  <sheetData>
    <row r="1" spans="1:2" ht="39.6" customHeight="1" thickBot="1" x14ac:dyDescent="0.25">
      <c r="A1" s="145" t="s">
        <v>288</v>
      </c>
      <c r="B1" s="146"/>
    </row>
    <row r="2" spans="1:2" ht="25.15" customHeight="1" x14ac:dyDescent="0.2">
      <c r="A2" s="96" t="s">
        <v>244</v>
      </c>
      <c r="B2" s="114"/>
    </row>
    <row r="3" spans="1:2" ht="27.75" x14ac:dyDescent="0.2">
      <c r="A3" s="97" t="s">
        <v>245</v>
      </c>
      <c r="B3" s="113"/>
    </row>
    <row r="4" spans="1:2" ht="27" customHeight="1" x14ac:dyDescent="0.2">
      <c r="A4" s="98" t="s">
        <v>246</v>
      </c>
      <c r="B4" s="113"/>
    </row>
    <row r="5" spans="1:2" x14ac:dyDescent="0.2">
      <c r="A5" s="99" t="s">
        <v>247</v>
      </c>
      <c r="B5" s="113"/>
    </row>
    <row r="6" spans="1:2" x14ac:dyDescent="0.2">
      <c r="A6" s="99" t="s">
        <v>248</v>
      </c>
      <c r="B6" s="113"/>
    </row>
    <row r="7" spans="1:2" x14ac:dyDescent="0.2">
      <c r="A7" s="99" t="s">
        <v>249</v>
      </c>
      <c r="B7" s="113"/>
    </row>
    <row r="8" spans="1:2" x14ac:dyDescent="0.2">
      <c r="A8" s="99" t="s">
        <v>250</v>
      </c>
      <c r="B8" s="113"/>
    </row>
    <row r="9" spans="1:2" ht="30.6" customHeight="1" x14ac:dyDescent="0.2">
      <c r="A9" s="96" t="s">
        <v>251</v>
      </c>
      <c r="B9" s="114"/>
    </row>
    <row r="10" spans="1:2" x14ac:dyDescent="0.2">
      <c r="A10" s="97" t="s">
        <v>252</v>
      </c>
      <c r="B10" s="113"/>
    </row>
    <row r="11" spans="1:2" x14ac:dyDescent="0.2">
      <c r="A11" s="99" t="s">
        <v>253</v>
      </c>
      <c r="B11" s="113"/>
    </row>
    <row r="12" spans="1:2" x14ac:dyDescent="0.2">
      <c r="A12" s="99" t="s">
        <v>254</v>
      </c>
      <c r="B12" s="113"/>
    </row>
    <row r="13" spans="1:2" x14ac:dyDescent="0.2">
      <c r="A13" s="99" t="s">
        <v>255</v>
      </c>
      <c r="B13" s="113"/>
    </row>
    <row r="14" spans="1:2" x14ac:dyDescent="0.2">
      <c r="A14" s="99" t="s">
        <v>256</v>
      </c>
      <c r="B14" s="113"/>
    </row>
    <row r="15" spans="1:2" x14ac:dyDescent="0.2">
      <c r="A15" s="99" t="s">
        <v>257</v>
      </c>
      <c r="B15" s="113"/>
    </row>
    <row r="16" spans="1:2" x14ac:dyDescent="0.2">
      <c r="A16" s="99" t="s">
        <v>258</v>
      </c>
      <c r="B16" s="113"/>
    </row>
    <row r="17" spans="1:2" x14ac:dyDescent="0.2">
      <c r="A17" s="99" t="s">
        <v>259</v>
      </c>
      <c r="B17" s="113"/>
    </row>
    <row r="18" spans="1:2" ht="28.9" customHeight="1" thickBot="1" x14ac:dyDescent="0.25">
      <c r="A18" s="96" t="s">
        <v>260</v>
      </c>
      <c r="B18" s="114"/>
    </row>
    <row r="19" spans="1:2" x14ac:dyDescent="0.2">
      <c r="A19" s="100" t="s">
        <v>261</v>
      </c>
      <c r="B19" s="115" t="s">
        <v>262</v>
      </c>
    </row>
    <row r="20" spans="1:2" ht="15.75" thickBot="1" x14ac:dyDescent="0.25">
      <c r="A20" s="101"/>
      <c r="B20" s="116" t="s">
        <v>263</v>
      </c>
    </row>
    <row r="21" spans="1:2" x14ac:dyDescent="0.2">
      <c r="A21" s="102" t="s">
        <v>264</v>
      </c>
      <c r="B21" s="117"/>
    </row>
    <row r="22" spans="1:2" ht="15.75" thickBot="1" x14ac:dyDescent="0.25">
      <c r="A22" s="103" t="s">
        <v>265</v>
      </c>
      <c r="B22" s="118"/>
    </row>
    <row r="23" spans="1:2" x14ac:dyDescent="0.2">
      <c r="A23" s="104" t="s">
        <v>266</v>
      </c>
      <c r="B23" s="115" t="s">
        <v>267</v>
      </c>
    </row>
    <row r="24" spans="1:2" x14ac:dyDescent="0.2">
      <c r="A24" s="99"/>
      <c r="B24" s="113" t="s">
        <v>289</v>
      </c>
    </row>
    <row r="25" spans="1:2" ht="15.75" thickBot="1" x14ac:dyDescent="0.25">
      <c r="A25" s="101"/>
      <c r="B25" s="116" t="s">
        <v>290</v>
      </c>
    </row>
    <row r="26" spans="1:2" x14ac:dyDescent="0.2">
      <c r="A26" s="102" t="s">
        <v>287</v>
      </c>
      <c r="B26" s="117"/>
    </row>
    <row r="27" spans="1:2" x14ac:dyDescent="0.2">
      <c r="A27" s="99" t="s">
        <v>268</v>
      </c>
      <c r="B27" s="113" t="s">
        <v>269</v>
      </c>
    </row>
    <row r="28" spans="1:2" x14ac:dyDescent="0.2">
      <c r="A28" s="99"/>
      <c r="B28" s="113" t="s">
        <v>270</v>
      </c>
    </row>
    <row r="29" spans="1:2" x14ac:dyDescent="0.2">
      <c r="A29" s="99" t="s">
        <v>271</v>
      </c>
      <c r="B29" s="113" t="s">
        <v>272</v>
      </c>
    </row>
    <row r="30" spans="1:2" x14ac:dyDescent="0.2">
      <c r="A30" s="99"/>
      <c r="B30" s="113" t="s">
        <v>270</v>
      </c>
    </row>
    <row r="31" spans="1:2" x14ac:dyDescent="0.2">
      <c r="A31" s="99" t="s">
        <v>273</v>
      </c>
      <c r="B31" s="113" t="s">
        <v>275</v>
      </c>
    </row>
    <row r="32" spans="1:2" x14ac:dyDescent="0.2">
      <c r="A32" s="99" t="s">
        <v>274</v>
      </c>
      <c r="B32" s="113" t="s">
        <v>270</v>
      </c>
    </row>
    <row r="33" spans="1:2" ht="46.9" customHeight="1" x14ac:dyDescent="0.2">
      <c r="A33" s="105" t="s">
        <v>276</v>
      </c>
      <c r="B33" s="113"/>
    </row>
    <row r="34" spans="1:2" x14ac:dyDescent="0.2">
      <c r="A34" s="107"/>
      <c r="B34" s="111"/>
    </row>
    <row r="35" spans="1:2" x14ac:dyDescent="0.2">
      <c r="A35" s="108" t="s">
        <v>277</v>
      </c>
      <c r="B35" s="111"/>
    </row>
    <row r="36" spans="1:2" x14ac:dyDescent="0.2">
      <c r="A36" s="109" t="s">
        <v>278</v>
      </c>
      <c r="B36" s="111" t="s">
        <v>281</v>
      </c>
    </row>
    <row r="37" spans="1:2" x14ac:dyDescent="0.2">
      <c r="A37" s="109" t="s">
        <v>279</v>
      </c>
      <c r="B37" s="111" t="s">
        <v>282</v>
      </c>
    </row>
    <row r="38" spans="1:2" x14ac:dyDescent="0.2">
      <c r="A38" s="109" t="s">
        <v>280</v>
      </c>
      <c r="B38" s="111"/>
    </row>
    <row r="39" spans="1:2" x14ac:dyDescent="0.2">
      <c r="A39" s="109"/>
      <c r="B39" s="111"/>
    </row>
    <row r="40" spans="1:2" x14ac:dyDescent="0.2">
      <c r="A40" s="109"/>
      <c r="B40" s="111"/>
    </row>
    <row r="41" spans="1:2" x14ac:dyDescent="0.2">
      <c r="A41" s="108" t="s">
        <v>283</v>
      </c>
      <c r="B41" s="111"/>
    </row>
    <row r="42" spans="1:2" x14ac:dyDescent="0.2">
      <c r="A42" s="109" t="s">
        <v>284</v>
      </c>
      <c r="B42" s="111"/>
    </row>
    <row r="43" spans="1:2" x14ac:dyDescent="0.2">
      <c r="A43" s="109" t="s">
        <v>285</v>
      </c>
      <c r="B43" s="111"/>
    </row>
    <row r="44" spans="1:2" x14ac:dyDescent="0.2">
      <c r="A44" s="109" t="s">
        <v>286</v>
      </c>
      <c r="B44" s="111"/>
    </row>
    <row r="45" spans="1:2" x14ac:dyDescent="0.2">
      <c r="A45" s="109" t="s">
        <v>278</v>
      </c>
      <c r="B45" s="111" t="s">
        <v>281</v>
      </c>
    </row>
    <row r="46" spans="1:2" x14ac:dyDescent="0.2">
      <c r="A46" s="109" t="s">
        <v>279</v>
      </c>
      <c r="B46" s="111" t="s">
        <v>282</v>
      </c>
    </row>
    <row r="47" spans="1:2" ht="15.75" thickBot="1" x14ac:dyDescent="0.25">
      <c r="A47" s="110" t="s">
        <v>280</v>
      </c>
      <c r="B47" s="112"/>
    </row>
  </sheetData>
  <mergeCells count="1">
    <mergeCell ref="A1:B1"/>
  </mergeCells>
  <pageMargins left="0.7" right="0.7" top="0.75" bottom="0.75" header="0.3" footer="0.3"/>
  <pageSetup paperSize="8"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workbookViewId="0">
      <selection activeCell="B2" sqref="B2:B7"/>
    </sheetView>
  </sheetViews>
  <sheetFormatPr defaultRowHeight="15" x14ac:dyDescent="0.2"/>
  <cols>
    <col min="1" max="1" width="15.87109375" customWidth="1"/>
    <col min="2" max="2" width="23.5390625" customWidth="1"/>
    <col min="5" max="5" width="34.5703125" customWidth="1"/>
    <col min="6" max="6" width="26.76953125" customWidth="1"/>
    <col min="7" max="7" width="13.31640625" customWidth="1"/>
  </cols>
  <sheetData>
    <row r="1" spans="1:7" ht="68.25" x14ac:dyDescent="0.2">
      <c r="A1" s="41" t="s">
        <v>134</v>
      </c>
      <c r="B1" s="42" t="s">
        <v>135</v>
      </c>
      <c r="E1" s="66" t="s">
        <v>173</v>
      </c>
      <c r="F1" s="66" t="s">
        <v>217</v>
      </c>
      <c r="G1" s="66" t="s">
        <v>218</v>
      </c>
    </row>
    <row r="2" spans="1:7" x14ac:dyDescent="0.2">
      <c r="A2" s="39" t="s">
        <v>131</v>
      </c>
      <c r="B2" s="43" t="s">
        <v>136</v>
      </c>
      <c r="D2">
        <v>1</v>
      </c>
      <c r="E2" s="67" t="s">
        <v>174</v>
      </c>
      <c r="F2" s="67" t="s">
        <v>220</v>
      </c>
      <c r="G2" s="67" t="s">
        <v>224</v>
      </c>
    </row>
    <row r="3" spans="1:7" x14ac:dyDescent="0.2">
      <c r="A3" s="39" t="s">
        <v>132</v>
      </c>
      <c r="B3" s="43" t="s">
        <v>137</v>
      </c>
      <c r="D3">
        <v>2</v>
      </c>
      <c r="E3" s="67" t="s">
        <v>175</v>
      </c>
      <c r="F3" s="67" t="s">
        <v>176</v>
      </c>
      <c r="G3" s="67" t="s">
        <v>225</v>
      </c>
    </row>
    <row r="4" spans="1:7" x14ac:dyDescent="0.2">
      <c r="B4" s="43" t="s">
        <v>139</v>
      </c>
      <c r="D4">
        <v>3</v>
      </c>
      <c r="E4" s="67" t="s">
        <v>177</v>
      </c>
      <c r="F4" s="67" t="s">
        <v>178</v>
      </c>
      <c r="G4" s="67" t="s">
        <v>181</v>
      </c>
    </row>
    <row r="5" spans="1:7" x14ac:dyDescent="0.2">
      <c r="B5" s="43" t="s">
        <v>138</v>
      </c>
      <c r="D5">
        <v>4</v>
      </c>
      <c r="E5" s="67" t="s">
        <v>179</v>
      </c>
      <c r="F5" s="67" t="s">
        <v>180</v>
      </c>
      <c r="G5" s="67" t="s">
        <v>226</v>
      </c>
    </row>
    <row r="6" spans="1:7" x14ac:dyDescent="0.2">
      <c r="B6" s="43" t="s">
        <v>140</v>
      </c>
      <c r="D6">
        <v>5</v>
      </c>
      <c r="E6" s="67" t="s">
        <v>182</v>
      </c>
      <c r="F6" s="67" t="s">
        <v>183</v>
      </c>
      <c r="G6" s="67" t="s">
        <v>227</v>
      </c>
    </row>
    <row r="7" spans="1:7" x14ac:dyDescent="0.2">
      <c r="B7" s="43" t="s">
        <v>141</v>
      </c>
      <c r="D7">
        <v>6</v>
      </c>
      <c r="E7" s="67" t="s">
        <v>215</v>
      </c>
      <c r="F7" s="67" t="s">
        <v>219</v>
      </c>
      <c r="G7" s="67" t="s">
        <v>216</v>
      </c>
    </row>
    <row r="8" spans="1:7" x14ac:dyDescent="0.2">
      <c r="D8">
        <v>7</v>
      </c>
      <c r="E8" s="67" t="s">
        <v>184</v>
      </c>
      <c r="F8" s="67" t="s">
        <v>185</v>
      </c>
      <c r="G8" s="67" t="s">
        <v>228</v>
      </c>
    </row>
    <row r="9" spans="1:7" x14ac:dyDescent="0.2">
      <c r="D9">
        <v>8</v>
      </c>
      <c r="E9" s="67" t="s">
        <v>186</v>
      </c>
      <c r="F9" s="67" t="s">
        <v>187</v>
      </c>
      <c r="G9" s="67" t="s">
        <v>229</v>
      </c>
    </row>
    <row r="10" spans="1:7" x14ac:dyDescent="0.2">
      <c r="D10">
        <v>9</v>
      </c>
      <c r="E10" s="67" t="s">
        <v>188</v>
      </c>
      <c r="F10" s="67" t="s">
        <v>189</v>
      </c>
      <c r="G10" s="67" t="s">
        <v>190</v>
      </c>
    </row>
    <row r="11" spans="1:7" x14ac:dyDescent="0.2">
      <c r="D11">
        <v>10</v>
      </c>
      <c r="E11" s="67" t="s">
        <v>191</v>
      </c>
      <c r="F11" s="67" t="s">
        <v>192</v>
      </c>
      <c r="G11" s="67" t="s">
        <v>193</v>
      </c>
    </row>
    <row r="12" spans="1:7" x14ac:dyDescent="0.2">
      <c r="D12">
        <v>11</v>
      </c>
      <c r="E12" s="67" t="s">
        <v>194</v>
      </c>
      <c r="F12" s="67" t="s">
        <v>195</v>
      </c>
      <c r="G12" s="67" t="s">
        <v>230</v>
      </c>
    </row>
    <row r="13" spans="1:7" x14ac:dyDescent="0.2">
      <c r="D13">
        <v>12</v>
      </c>
      <c r="E13" s="67" t="s">
        <v>196</v>
      </c>
      <c r="F13" s="67" t="s">
        <v>197</v>
      </c>
      <c r="G13" s="67" t="s">
        <v>231</v>
      </c>
    </row>
    <row r="14" spans="1:7" x14ac:dyDescent="0.2">
      <c r="D14">
        <v>13</v>
      </c>
      <c r="E14" s="67" t="s">
        <v>221</v>
      </c>
      <c r="F14" s="67" t="s">
        <v>222</v>
      </c>
      <c r="G14" s="67" t="s">
        <v>223</v>
      </c>
    </row>
    <row r="15" spans="1:7" x14ac:dyDescent="0.2">
      <c r="D15">
        <v>14</v>
      </c>
      <c r="E15" s="67" t="s">
        <v>198</v>
      </c>
      <c r="F15" s="67" t="s">
        <v>199</v>
      </c>
      <c r="G15" s="67" t="s">
        <v>232</v>
      </c>
    </row>
    <row r="16" spans="1:7" x14ac:dyDescent="0.2">
      <c r="D16">
        <v>15</v>
      </c>
      <c r="E16" s="67" t="s">
        <v>233</v>
      </c>
      <c r="F16" s="67" t="s">
        <v>235</v>
      </c>
      <c r="G16" s="67" t="s">
        <v>234</v>
      </c>
    </row>
    <row r="17" spans="4:7" x14ac:dyDescent="0.2">
      <c r="D17">
        <v>16</v>
      </c>
      <c r="E17" s="67" t="s">
        <v>200</v>
      </c>
      <c r="F17" s="67" t="s">
        <v>201</v>
      </c>
      <c r="G17" s="67" t="s">
        <v>202</v>
      </c>
    </row>
    <row r="18" spans="4:7" x14ac:dyDescent="0.2">
      <c r="D18">
        <v>17</v>
      </c>
      <c r="E18" s="67" t="s">
        <v>203</v>
      </c>
      <c r="F18" s="67" t="s">
        <v>204</v>
      </c>
      <c r="G18" s="67" t="s">
        <v>205</v>
      </c>
    </row>
    <row r="19" spans="4:7" x14ac:dyDescent="0.2">
      <c r="D19">
        <v>18</v>
      </c>
      <c r="E19" s="67" t="s">
        <v>206</v>
      </c>
      <c r="F19" s="67" t="s">
        <v>207</v>
      </c>
      <c r="G19" s="67" t="s">
        <v>208</v>
      </c>
    </row>
    <row r="20" spans="4:7" x14ac:dyDescent="0.2">
      <c r="D20">
        <v>19</v>
      </c>
      <c r="E20" s="67" t="s">
        <v>209</v>
      </c>
      <c r="F20" s="67" t="s">
        <v>210</v>
      </c>
      <c r="G20" s="67" t="s">
        <v>238</v>
      </c>
    </row>
    <row r="21" spans="4:7" x14ac:dyDescent="0.2">
      <c r="D21">
        <v>20</v>
      </c>
      <c r="E21" s="67" t="s">
        <v>213</v>
      </c>
      <c r="F21" s="67" t="s">
        <v>214</v>
      </c>
      <c r="G21" s="67" t="s">
        <v>237</v>
      </c>
    </row>
    <row r="22" spans="4:7" x14ac:dyDescent="0.2">
      <c r="D22">
        <v>21</v>
      </c>
      <c r="E22" s="67" t="s">
        <v>211</v>
      </c>
      <c r="F22" s="67" t="s">
        <v>212</v>
      </c>
      <c r="G22" s="67"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Аркуші</vt:lpstr>
      </vt:variant>
      <vt:variant>
        <vt:i4>5</vt:i4>
      </vt:variant>
    </vt:vector>
  </HeadingPairs>
  <TitlesOfParts>
    <vt:vector size="5" baseType="lpstr">
      <vt:lpstr>Форма</vt:lpstr>
      <vt:lpstr>Додаток </vt:lpstr>
      <vt:lpstr>Лист1</vt:lpstr>
      <vt:lpstr>Додаток 9</vt:lpstr>
      <vt:lpstr>Довідник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Данильців Ольга Миколаївна</cp:lastModifiedBy>
  <cp:lastPrinted>2023-12-18T07:05:09Z</cp:lastPrinted>
  <dcterms:created xsi:type="dcterms:W3CDTF">2023-10-13T06:24:38Z</dcterms:created>
  <dcterms:modified xsi:type="dcterms:W3CDTF">2024-01-05T15:36:45Z</dcterms:modified>
</cp:coreProperties>
</file>